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60" windowWidth="27795" windowHeight="12540" activeTab="8"/>
  </bookViews>
  <sheets>
    <sheet name="Főösszesítő" sheetId="9" r:id="rId1"/>
    <sheet name="Összesítő" sheetId="8" r:id="rId2"/>
    <sheet name="&quot;E&quot; jelű épület" sheetId="1" r:id="rId3"/>
    <sheet name="Várkápolna vízelvezetés" sheetId="2" r:id="rId4"/>
    <sheet name="Udvari járófelületek" sheetId="3" r:id="rId5"/>
    <sheet name="Lépcsők" sheetId="4" r:id="rId6"/>
    <sheet name="Palotaszárny héjazat csere" sheetId="5" r:id="rId7"/>
    <sheet name="Keleti Bástya" sheetId="6" r:id="rId8"/>
    <sheet name="Udvari világítás" sheetId="7" r:id="rId9"/>
  </sheets>
  <calcPr calcId="145621"/>
</workbook>
</file>

<file path=xl/calcChain.xml><?xml version="1.0" encoding="utf-8"?>
<calcChain xmlns="http://schemas.openxmlformats.org/spreadsheetml/2006/main">
  <c r="D8" i="8" l="1"/>
  <c r="C8" i="8"/>
  <c r="B8" i="8"/>
  <c r="I34" i="1"/>
  <c r="I2" i="7" l="1"/>
  <c r="I3" i="7" s="1"/>
  <c r="H2" i="7"/>
  <c r="H3" i="7" s="1"/>
  <c r="I11" i="6" l="1"/>
  <c r="H11" i="6"/>
  <c r="I5" i="6" l="1"/>
  <c r="H5" i="6"/>
  <c r="H7" i="3" l="1"/>
  <c r="I7" i="3"/>
  <c r="H9" i="6" l="1"/>
  <c r="I9" i="6"/>
  <c r="H8" i="6"/>
  <c r="I8" i="6"/>
  <c r="H4" i="6"/>
  <c r="I4" i="6"/>
  <c r="H7" i="6"/>
  <c r="I7" i="6"/>
  <c r="H6" i="6"/>
  <c r="I6" i="6"/>
  <c r="H3" i="6"/>
  <c r="I3" i="6"/>
  <c r="H10" i="6"/>
  <c r="I10" i="6"/>
  <c r="I2" i="6"/>
  <c r="H2" i="6"/>
  <c r="I14" i="5"/>
  <c r="H14" i="5"/>
  <c r="I13" i="5"/>
  <c r="H13" i="5"/>
  <c r="I11" i="5"/>
  <c r="H11" i="5"/>
  <c r="I10" i="5"/>
  <c r="H10" i="5"/>
  <c r="H7" i="5"/>
  <c r="I7" i="5"/>
  <c r="H5" i="5"/>
  <c r="I5" i="5"/>
  <c r="H6" i="5"/>
  <c r="I6" i="5"/>
  <c r="H8" i="5"/>
  <c r="I8" i="5"/>
  <c r="H9" i="5"/>
  <c r="I9" i="5"/>
  <c r="H15" i="5"/>
  <c r="I15" i="5"/>
  <c r="H12" i="5"/>
  <c r="I12" i="5"/>
  <c r="I3" i="5"/>
  <c r="H3" i="5"/>
  <c r="I4" i="5"/>
  <c r="H4" i="5"/>
  <c r="I2" i="5"/>
  <c r="I16" i="5" s="1"/>
  <c r="C6" i="8" s="1"/>
  <c r="H2" i="5"/>
  <c r="H16" i="5" s="1"/>
  <c r="B6" i="8" s="1"/>
  <c r="H5" i="4"/>
  <c r="I5" i="4"/>
  <c r="I14" i="4"/>
  <c r="H14" i="4"/>
  <c r="I13" i="4"/>
  <c r="H13" i="4"/>
  <c r="H4" i="4"/>
  <c r="I4" i="4"/>
  <c r="I12" i="4"/>
  <c r="H12" i="4"/>
  <c r="I37" i="1"/>
  <c r="H37" i="1"/>
  <c r="I11" i="4"/>
  <c r="H11" i="4"/>
  <c r="I9" i="4"/>
  <c r="H9" i="4"/>
  <c r="I7" i="4"/>
  <c r="H7" i="4"/>
  <c r="I3" i="4"/>
  <c r="H3" i="4"/>
  <c r="I10" i="4"/>
  <c r="H10" i="4"/>
  <c r="I8" i="4"/>
  <c r="H8" i="4"/>
  <c r="I6" i="4"/>
  <c r="H6" i="4"/>
  <c r="I12" i="6" l="1"/>
  <c r="C7" i="8" s="1"/>
  <c r="H12" i="6"/>
  <c r="B7" i="8" s="1"/>
  <c r="D6" i="8"/>
  <c r="D7" i="8"/>
  <c r="I2" i="4"/>
  <c r="I15" i="4" s="1"/>
  <c r="C5" i="8" s="1"/>
  <c r="H2" i="4"/>
  <c r="H15" i="4" s="1"/>
  <c r="B5" i="8" s="1"/>
  <c r="I36" i="1"/>
  <c r="H36" i="1"/>
  <c r="I10" i="3"/>
  <c r="H10" i="3"/>
  <c r="H8" i="3"/>
  <c r="I8" i="3"/>
  <c r="H11" i="3"/>
  <c r="I11" i="3"/>
  <c r="H12" i="3"/>
  <c r="I12" i="3"/>
  <c r="I3" i="3"/>
  <c r="H3" i="3"/>
  <c r="I9" i="3"/>
  <c r="H9" i="3"/>
  <c r="H6" i="1"/>
  <c r="I6" i="1"/>
  <c r="I5" i="3"/>
  <c r="H5" i="3"/>
  <c r="I4" i="3"/>
  <c r="H4" i="3"/>
  <c r="I6" i="3"/>
  <c r="H6" i="3"/>
  <c r="I2" i="3"/>
  <c r="I13" i="3" s="1"/>
  <c r="C4" i="8" s="1"/>
  <c r="H2" i="3"/>
  <c r="H13" i="3" s="1"/>
  <c r="B4" i="8" s="1"/>
  <c r="I3" i="2"/>
  <c r="H3" i="2"/>
  <c r="I4" i="2"/>
  <c r="H4" i="2"/>
  <c r="I2" i="2"/>
  <c r="H2" i="2"/>
  <c r="H5" i="2"/>
  <c r="I5" i="2"/>
  <c r="H8" i="2"/>
  <c r="I8" i="2"/>
  <c r="H9" i="2"/>
  <c r="I9" i="2"/>
  <c r="H6" i="2"/>
  <c r="I6" i="2"/>
  <c r="H10" i="2"/>
  <c r="I10" i="2"/>
  <c r="D4" i="8" l="1"/>
  <c r="H11" i="2"/>
  <c r="B3" i="8" s="1"/>
  <c r="D5" i="8"/>
  <c r="I13" i="1"/>
  <c r="H13" i="1"/>
  <c r="I7" i="2"/>
  <c r="I11" i="2" s="1"/>
  <c r="C3" i="8" s="1"/>
  <c r="D3" i="8" s="1"/>
  <c r="H7" i="2"/>
  <c r="H15" i="1" l="1"/>
  <c r="I15" i="1"/>
  <c r="H16" i="1"/>
  <c r="I16" i="1"/>
  <c r="H21" i="1"/>
  <c r="I21" i="1"/>
  <c r="H20" i="1"/>
  <c r="I20" i="1"/>
  <c r="H19" i="1"/>
  <c r="I19" i="1"/>
  <c r="H17" i="1"/>
  <c r="I17" i="1"/>
  <c r="H18" i="1"/>
  <c r="I18" i="1"/>
  <c r="H23" i="1"/>
  <c r="I23" i="1"/>
  <c r="H24" i="1"/>
  <c r="I24" i="1"/>
  <c r="H25" i="1"/>
  <c r="I25" i="1"/>
  <c r="H26" i="1"/>
  <c r="I26" i="1"/>
  <c r="H27" i="1"/>
  <c r="I27" i="1"/>
  <c r="H8" i="1"/>
  <c r="I8" i="1"/>
  <c r="H7" i="1"/>
  <c r="I7" i="1"/>
  <c r="H32" i="1"/>
  <c r="I32" i="1"/>
  <c r="H10" i="1"/>
  <c r="I10" i="1"/>
  <c r="H3" i="1"/>
  <c r="I3" i="1"/>
  <c r="H4" i="1"/>
  <c r="I4" i="1"/>
  <c r="H5" i="1"/>
  <c r="I5" i="1"/>
  <c r="H11" i="1"/>
  <c r="I11" i="1"/>
  <c r="H12" i="1"/>
  <c r="I12" i="1"/>
  <c r="H22" i="1"/>
  <c r="I22" i="1"/>
  <c r="H31" i="1"/>
  <c r="I31" i="1"/>
  <c r="H34" i="1"/>
  <c r="H2" i="1"/>
  <c r="I2" i="1"/>
  <c r="H9" i="1"/>
  <c r="I9" i="1"/>
  <c r="H35" i="1"/>
  <c r="I35" i="1"/>
  <c r="H33" i="1"/>
  <c r="I33" i="1"/>
  <c r="H28" i="1"/>
  <c r="I28" i="1"/>
  <c r="H29" i="1"/>
  <c r="I29" i="1"/>
  <c r="H30" i="1"/>
  <c r="I30" i="1"/>
  <c r="I14" i="1"/>
  <c r="H14" i="1"/>
  <c r="I38" i="1" l="1"/>
  <c r="C2" i="8" s="1"/>
  <c r="H38" i="1"/>
  <c r="B2" i="8" s="1"/>
  <c r="D16" i="9" s="1"/>
  <c r="D17" i="9" s="1"/>
  <c r="D19" i="9" s="1"/>
  <c r="D22" i="9" s="1"/>
  <c r="F16" i="9" l="1"/>
  <c r="F19" i="9" s="1"/>
  <c r="F22" i="9" s="1"/>
  <c r="E23" i="9" s="1"/>
  <c r="E25" i="9" s="1"/>
  <c r="E27" i="9" s="1"/>
  <c r="E28" i="9" s="1"/>
  <c r="D2" i="8"/>
  <c r="D9" i="8" s="1"/>
</calcChain>
</file>

<file path=xl/sharedStrings.xml><?xml version="1.0" encoding="utf-8"?>
<sst xmlns="http://schemas.openxmlformats.org/spreadsheetml/2006/main" count="404" uniqueCount="188">
  <si>
    <t>Építőmesteri munkák
Vakolás és rabicolás
Bontások
Vakolat leverése
homlokzatról 2,5 cm vastagságig</t>
  </si>
  <si>
    <t>m2</t>
  </si>
  <si>
    <t>Építőmesteri munkák
Vakolás és rabicolás
Bontások
Téglafelület fugáinak tisztítása 2 cm mélységben</t>
  </si>
  <si>
    <t>Építőmesteri munkák
Vakolás és rabicolás
Előkészítő munkák, alapozók, előfröcskölők, gúzrétegek, külső-belső vakolatokhoz
Szellőző, szárító vakolat alapozók felhordása,falazatok vakolatfelújításához
weber.san presto 100 gúz, Kód: SPR100</t>
  </si>
  <si>
    <t>Építőmesteri munkák
Vakolás és rabicolás
Speciális vakolatok
Szellőző, falszárító felújító vakolat készítése,
alacsony és közepes só és nedvességtartalom esetén,
kézi felhordással, szárazhabarcsból,
2 cm vastagságban
weber.san presto 200 javítóvakolat, fehér, Kód: SPR200</t>
  </si>
  <si>
    <t>Építőmesteri munkák
Vakolás és rabicolás
Speciális vakolatok
Falszárító, felújító vakolaton simítóvakolat készítése, 5 mm vastagságban
weber.san presto 300 simítóvakolat fehér, Kód: SPR300</t>
  </si>
  <si>
    <t>Építőmesteri munkák
Vakolás és rabicolás
Homlokzatvakolatok, előkevert gyári habarcsból
Hagyományos nemesvakolat készítése
kézi felhordással,
dörzsölt felülettel,
vízszintes, ferde vagy íves felületen, ereszaljon,
középszemcsés 2,0 &lt; d?max Ş 3,0 mm
weber.ter classic M medium 3 mm-es nemesvakolat Kód: O481 1.színcsoport</t>
  </si>
  <si>
    <t>Építőmesteri munkák
Vakolás és rabicolás
Előkészítő munkák, alapozók, előfröcskölők, gúzrétegek, külső-belső vakolatokhoz
Mélyalapozók, vakolatszilárdítók felhordása, kézi erővel
Remmers KSE 100 kőszilárdító folyadék, alacsony gélkiválású, 0719</t>
  </si>
  <si>
    <t>Építőmesteri munkák
Vakolás és rabicolás
Előkészítő munkák, alapozók, előfröcskölők, gúzrétegek, külső-belső vakolatokhoz
Mélyalapozók, vakolatszilárdítók felhordása, kézi erővel
Remmers KSE 300E rugalmas kőszilárdító folyadék, közepes gélkiválású, 0714</t>
  </si>
  <si>
    <t>Szakipari munkák
Aljzatkészítés, hideg- és melegburkolatok készítése
Homlokzat és felülettisztítás
Lapburkolatok, kőburkolatok, üvegek tisztításacementfátyoltól, mészfoltoktól,biológiai szennyeződésektől
Remmers Grünbelag - Entferner teraszok, kőpadlók és falazatok zöld lerakodásának tisztítására, 0676
nyíláskeretek</t>
  </si>
  <si>
    <t>Szakipari munkák
Bádogozás
Bontási munkák
Függőereszcsatorna bontása,50 cm kiterített szélességig</t>
  </si>
  <si>
    <t>Szakipari munkák
Bádogozás
Bontási munkák
Lefolyó csatorna bontása50 cm kiterített szélességig</t>
  </si>
  <si>
    <t>m</t>
  </si>
  <si>
    <t>Szakipari munkák
Bádogozás
Csatornák
Függőereszcsatorna szerelése, félkörszelvényű,bármilyen kiterített szélességben,
minősített ötvözött horganylemezből
VM ZINC 40-es függőereszcsatorna, NATÚR, 0,7 mm/3 m, félkörszelvényű, Ref:10-0010-40-80-30</t>
  </si>
  <si>
    <t>Szakipari munkák
Bádogozás
Csatornák
Lefolyócső szerelése kör keresztmetszettel,bármilyen kiterített szélességgel,
minősített ötvözött horganylemezből
VM ZINC 120-as lefolyócső, NATÚR, 0,70 mm/m, körszelvényű, Ref:10-0020-12-70-20</t>
  </si>
  <si>
    <t>43-002-0335704 
Kód: 43-002-011.1-0147184</t>
  </si>
  <si>
    <t>43-002-0334166 
Kód: 43-002-001.1-0147124</t>
  </si>
  <si>
    <t>21-004-4018526 
Kód: 21-004-004.1.4-0130212</t>
  </si>
  <si>
    <t>m3</t>
  </si>
  <si>
    <t>21-004-4018492 
Kód: 21-004-004.1.4-0110765</t>
  </si>
  <si>
    <t>Alépítményi munkák
Irtás, föld- és sziklamunka
Alakító földmunka
Talajjavító réteg készítése vonalas létesítményeknél,
3,00 m szélességig vagy építményen belül,
zúzottkőből
Zúzottkő dolomit, KZ 2/4</t>
  </si>
  <si>
    <t>Alépítményi munkák
Irtás, föld- és sziklamunka
Alakító földmunka
Talajjavító réteg készítése vonalas létesítményeknél,
3,00 m szélességig vagy építményen belül,
zúzottkőből
Zúzottkő, Z 35/55</t>
  </si>
  <si>
    <t>Közlekedés építési munkák
Kőburkolat készítése
Burkolatok
Térburkolat készítése nagy igénybevételre,
8 cm-es kővel
LEIER Kaiserstein Castrum antik térkő, 8cm, (kagylóhéj, ír moha, gesztenye, füstantracit, marrone) Cikkszám: HUTKL5414</t>
  </si>
  <si>
    <t xml:space="preserve"> m2</t>
  </si>
  <si>
    <t>Építőmesteri munkák
Helyszíni beton és vasbeton munkák
Bontási munkák
Sík vagy bordás vasbeton lemez bontása,
12 cm vastagságig,
C20/25 - C25/30 betonminőség között</t>
  </si>
  <si>
    <t>Keverékek és ideiglenes segédszerkezetek
Zsaluzás és állványozás
Függőleges és ferde szerkezetek zsaluzása
Egyoldali falzsaluzás függőleges vagy ferde sík felülettel,
fa zsaluzattal,</t>
  </si>
  <si>
    <t>15-002-0010936 
Kód: 15-002-004.1.1</t>
  </si>
  <si>
    <t>Keverékek és ideiglenes segédszerkezetek
Zsaluzás és állványozás
Könnyű állványszerkezetek
Homlokzati csőállvány állítása állványcsőből mint munkaállvány,szintenkénti pallóterítéssel, korláttal, lábdeszkával, kétlábas,0,60-0,90 m padlószélességgel, munkapadló távolság 2,00 m, 2,00 kN/m2terhelhetőséggel, állványépítés MSZ és alkalmazástechnikai kézikönyv szerint,
6,00 m munkapadló magasságig</t>
  </si>
  <si>
    <t>Keverékek és ideiglenes segédszerkezetek
Zsaluzás és állványozás
Könnyű állványszerkezetek
Homlokzati csőállvány állítása állványcsőből mint munkaállvány,szintenkénti pallóterítéssel, korláttal, lábdeszkával, kétlábas,0,60-0,90 m padlószélességgel, munkapadló távolság 2,00 m, 2,00 kN/m2terhelhetőséggel, állványépítés MSZ és alkalmazástechnikai kézikönyv szerint,
6,01-12,00 m munkapadló magasság között</t>
  </si>
  <si>
    <t>Építőmesteri munkák
Helyszíni beton és vasbeton munkák
Betonacél-szerelés
Betonacél helyszíni szerelése függőleges vagy vízszintes tartószerkezetbe,
bordás betonacélból,
12-20 mm átmérő között
FERALPI bordás betonacél, 6 m-es szálban, B500B 14 mm</t>
  </si>
  <si>
    <t>t</t>
  </si>
  <si>
    <t>Építőmesteri munkák
Helyszíni beton és vasbeton munkák
Egyéb beton és vasbeton szerkezetek
Vasbeton fedkő, fedlap készítése,
vasbeton fedlapok, fedpallók csatornához, X0b(H), XN(H) környezeti osztályú,kissé képlékeny konzisztenciájú betonból,12 cm vastagság felett
C16/20 - XN(H) kissé képlékeny kavicsbeton keverék CEM 42,5 pc. D?max = 32 mm, m = 7,1 finomsági modulussal</t>
  </si>
  <si>
    <t>15-012-0012425 
Kód: 15-012-006.1</t>
  </si>
  <si>
    <t>15-012-0012430 
Kód: 15-012-006.2</t>
  </si>
  <si>
    <t>31-000-0034570 
Kód: 31-000-008.1.2</t>
  </si>
  <si>
    <t>31-001-1236901 
Kód: 31-001-001.2.2-0221003</t>
  </si>
  <si>
    <t>31-051-0068506 
Kód: 31-051-006.1-0121710</t>
  </si>
  <si>
    <t>36-000-0110610 
Kód: 36-000-001.3</t>
  </si>
  <si>
    <t>36-000-0110760 
Kód: 36-000-018</t>
  </si>
  <si>
    <t>43-000-0330732 
Kód: 43-000-001</t>
  </si>
  <si>
    <t>43-000-0330773 
Kód: 43-000-005</t>
  </si>
  <si>
    <t>36-002-1238210 
Kód: 36-002-013-0410851</t>
  </si>
  <si>
    <t>36-002-4028620 
Kód: 36-002-003-0214066</t>
  </si>
  <si>
    <t>36-002-4028644 
Kód: 36-002-003-0214068</t>
  </si>
  <si>
    <t>36-005-0117134 
Kód: 36-005-011.1.2.2.2-0410521</t>
  </si>
  <si>
    <t>36-012-1239050 
Kód: 36-012-003-0410850</t>
  </si>
  <si>
    <t>36-012-3584714 
Kód: 36-012-002.1.1.1-0410852</t>
  </si>
  <si>
    <t>42-091-4059712 
Kód: 42-091-015-0213836</t>
  </si>
  <si>
    <t>62-003-2071913 
Kód: 62-003-031.2-0614048</t>
  </si>
  <si>
    <t>41-090-0220966 
Kód: 41-090-005.1.1-0115131</t>
  </si>
  <si>
    <t>Szakipari munkák
Tetőfedés
Javítások
Hódfarkú égetett agyag cserépfedés javítása bontással,
45° alatt és felett,
cserépfedés bontás-fedés
TONDACH Hódfarkú kerámia alapcserép, 19x40 cm, téglavörös
Pótlással</t>
  </si>
  <si>
    <t>53-007-3852100 
Kód: 53-007-006-0412191</t>
  </si>
  <si>
    <t>db</t>
  </si>
  <si>
    <t>Közmű és vízépítési munkák
Közmű csatornaépítés
Aknatartozékok
Négyzet alakú aknafedlap és fedlapkeret elhelyezése,cementhabarcs rögzítéssel</t>
  </si>
  <si>
    <t>Sziklabontás</t>
  </si>
  <si>
    <t>02-030-3277212 
Kód: 02-030-007.1</t>
  </si>
  <si>
    <t>Egyéb kiegészítő erőforrások
Bontás, építőanyagok újrahasznosítása
Bontott hulladék szállításához kapcsolódó munkák
vegyes építési- bontási törmelék
felrakása szállítóeszközre kézi erővel</t>
  </si>
  <si>
    <t>21-011-0016762 
Kód: 21-011-011.3</t>
  </si>
  <si>
    <t>Alépítményi munkák
Irtás, föld- és sziklamunka
Kiegészítő tevékenységek
Építési törmelék konténeres elszállítása, lerakása,lerakóhelyi díjjal,
5,0 m3-es konténerbe</t>
  </si>
  <si>
    <t>Többlet anyagmozgatás</t>
  </si>
  <si>
    <t>egys</t>
  </si>
  <si>
    <t>90-008-1177720 
Kód: 90-008-001-0190081</t>
  </si>
  <si>
    <t>Kiegészítő tevékenységek, létesítmények
Takarítási munkák
Burkolatok és tartozékok festés utáni tisztítása
Festés előtt burkolatok takarásának készítése
Agró fólia, 0,20 mm</t>
  </si>
  <si>
    <t>47-000-0452571 
Kód: 47-000-007.1.1.1-0250081</t>
  </si>
  <si>
    <t>47-031-0503601 
Kód: 47-031-003.1.1.1-0130721</t>
  </si>
  <si>
    <t>Szakipari munkák
Felületképzés (festés, mázolás, tapétázás, korrózióvédelem)
Fafelületek mázolása
Külső fafelületek
alapmázolása,
műgyantabázisú (alkid) oldószertartalmú alapozóval,
tagolatlan felületen
Trinát alapozófesték, sárga 400,EAN: 5995061117710</t>
  </si>
  <si>
    <t>47-031-2822604 
Kód: 47-031-003.4.1.1</t>
  </si>
  <si>
    <t>Szakipari munkák
Felületképzés (festés, mázolás, tapétázás, korrózióvédelem)
Fafelületek mázolása
Külső fafelületek
fedőmázolása,
oldószeres alkidgyanta anyagú festékkel,egy rétegben,
tagolatlan felületen</t>
  </si>
  <si>
    <t>Tételszám</t>
  </si>
  <si>
    <t>Megnevezés</t>
  </si>
  <si>
    <t>Mennyiség</t>
  </si>
  <si>
    <t>Egység</t>
  </si>
  <si>
    <t>Anyag ár</t>
  </si>
  <si>
    <t>Díj</t>
  </si>
  <si>
    <t>Összanyag</t>
  </si>
  <si>
    <t>Össz Díj</t>
  </si>
  <si>
    <t>Ssz.</t>
  </si>
  <si>
    <t>35-004-0108972 
Kód: 35-004-001.4</t>
  </si>
  <si>
    <t>Építőmesteri munkák
Ácsmunka
Deszkázások
Deszkázás
homlokdeszka léctagozattal, gyalulva, 30 cm szélességig</t>
  </si>
  <si>
    <t>fm</t>
  </si>
  <si>
    <t>43-002-2816404 
Kód: 43-002-012.2.6</t>
  </si>
  <si>
    <t>33-062-0094592 
Kód: 33-062-001.3.2-3110002</t>
  </si>
  <si>
    <t xml:space="preserve">Építőmesteri munkák
Falazás és egyéb kőműves munkák
Áttörések, horonyvésések helyreállítással
Áttörés vezetékek részére, helyreállítással,0,1 m2/db méretig,
felmenő vegyes kő és betonfalba
50 cm vastagság felett (alapfalban is)
</t>
  </si>
  <si>
    <t>Vízgyűjtő üst helyének kialakítása</t>
  </si>
  <si>
    <t>Lefolyócsatorna átalakítása, vízgyűjtőüst belevezetése</t>
  </si>
  <si>
    <t>43-001-4060233 
Kód: 43-001-001.7-015151</t>
  </si>
  <si>
    <t>Szakipari munkák
Bádogozás
Csatornák
Lefolyócső kiegészítő szerelvények elhelyezése,kör keresztmetszettel, bármilyen kiterített szélességgel,
vízgyűjtő tölcsér, vízgyűjtő üst, vízlopó stb.
horganyzlemezből VMZINK</t>
  </si>
  <si>
    <t>Szakipari munkák
Bádogozás
Fémlemez fedések
Táblás fedések;
Táblalemezes fémlemezfedéshez alátéthéjazat kialakítása
 alátéthéjazat páraáteresztő fóliára kasírozott szellőzőszőnyeg</t>
  </si>
  <si>
    <t>21-002-0014461 
Kód: 21-002-001.2</t>
  </si>
  <si>
    <t>Alépítményi munkák
Irtás, föld- és sziklamunka
Előkészítő földmunka
Humuszos termőréteg, termőföld leszedése,terítése kézi erővel, 18%-os terephajlásig,bármilyen talajban, szállítással,
50,1-200,0 m között</t>
  </si>
  <si>
    <t>62-001-0677312 
Kód: 62-001-002.1</t>
  </si>
  <si>
    <t>Közlekedés építési munkák
Kőburkolat készítése
Kőburkolatok bontási munkái
Nagykő, járdakő, betonkocka burkolat bontása,
homokos kavicságyazatta</t>
  </si>
  <si>
    <t>Térkő szélének megtámasztása</t>
  </si>
  <si>
    <t>Várfalon vízelvezető habarcsolás</t>
  </si>
  <si>
    <t>35-000-0108224 
Kód: 35-000-009.1</t>
  </si>
  <si>
    <t>Építőmesteri munkák
Ácsmunka
Bontási munkák
Egyéb ácsszerkezetek,
falépcső bontása</t>
  </si>
  <si>
    <t>Aknafedlapok szintbeemelése</t>
  </si>
  <si>
    <t>Villámhárító le és felszerelése</t>
  </si>
  <si>
    <t>Kőfal tetejének rendberakása</t>
  </si>
  <si>
    <t>Műkő lépcső javítása, impregnálása</t>
  </si>
  <si>
    <t>Szakipari munkák
Felületképzés (festés, mázolás, tapétázás, korrózióvédelem)
Felület előkészítések, részmunkák
Fafelületek mázolásának előkészítő és részmunkái;
régi olajmázolás eltávolítása fa nyílászárószerkezetről,
leégetéssel, lemaratással vagy festékeltávolító pasztával,
tagolatlan felületről</t>
  </si>
  <si>
    <t xml:space="preserve">Szakipari munkák
Felületképzés (festés, mázolás, tapétázás, korrózióvédelem)
Felület előkészítések, részmunkák
Fafelületek mázolásának előkészítő és részmunkái;
régi olajmázolás eltávolítása fa nyílászárószerkezetről,
leégetéssel, lemaratással vagy festékeltávolító pasztával,
tagolatlan felületről
</t>
  </si>
  <si>
    <t>Fababák bádog javítása</t>
  </si>
  <si>
    <t>Fababák lakatos szerkezeteinek pótlása</t>
  </si>
  <si>
    <t>35-008-0109572 
Kód: 35-008-001.1</t>
  </si>
  <si>
    <t>Építőmesteri munkák
Ácsmunka
Falépcsők
Egyeneskarú falépcső, palló fapofákkal,egy vagy több karra, 1m3 anyagpótlással</t>
  </si>
  <si>
    <t>41-000-0197712 
Kód: 41-000-004</t>
  </si>
  <si>
    <t>Szakipari munkák
Tetőfedés
Bontások
Cserépfedés bontása (bármely rendszerű)</t>
  </si>
  <si>
    <t>35-000-0108132 
Kód: 35-000-002.1</t>
  </si>
  <si>
    <t>Építőmesteri munkák
Ácsmunka
Bontási munkák
Tetőlécezés bontása bármely
egyszeres hornyolt cserépfedés alatt</t>
  </si>
  <si>
    <t>35-080-0109982 
Kód: 35-080-004.3-0410051</t>
  </si>
  <si>
    <t>Építőmesteri munkák
Ácsmunka
Szerkezeti részek cseréje, átalakítása
Szelemen, szarufa, lécezés cseréje;
tetőlécezés
BRAMAC tetőléc 2-6,5 m hosszú 30/32x48/50 mm</t>
  </si>
  <si>
    <t>41-003-0199802 
Kód: 41-003-019.3.1-0115103</t>
  </si>
  <si>
    <t>Szakipari munkák
Tetőfedés
Égetett agyag anyagú cserépfedések
Síklapú, kettősfedésű húzott égetett agyag tetőcserép fedéseknél
taréjgerinc-készítés,
elhelyezés kettősfedésnél
TONDACH Hódfarkú kerámia taréjcserép, 18x26 cm, téglavörös</t>
  </si>
  <si>
    <t>41-003-3620934 
Kód: 41-003-001.1.2-0115131</t>
  </si>
  <si>
    <t>Szakipari munkák
Tetőfedés
Égetett agyag anyagú cserépfedések
Kettősfedés húzott égetett agyag tetőcserepekkel,
műemléki kettős cserépfedés,
45° felett
TONDACH Hódfarkú kerámia alapcserép, 19x40 cm, téglavörös 50% cseréppótlással</t>
  </si>
  <si>
    <t>47-013-0467061 
Kód: 47-013-003.1.1.1.1.2-0148201</t>
  </si>
  <si>
    <t>Szakipari munkák
Felületképzés (festés, mázolás, tapétázás, korrózióvédelem)
Homlokzatfestések
Szilikát festések,
káli-vízüveg kötőanyagú vízbázisú, magas vízgőz áteresztő képességű homlokzatfestés,
új vagy régi lekapart, előkészített alapfelületen,
vakolaton, két rétegben,
egy vagy több színben,
tagolt sima felületen
Baumit SilikatColor (Baumit Szilikát) festék, fehér, 0019, 0018, Cikkszám: 255307</t>
  </si>
  <si>
    <t>43-001-1241051 
Kód: 43-001-002.4.2.9.3-0995036</t>
  </si>
  <si>
    <t>Szakipari munkák
Bádogozás
Fémlemez fedések
Sávos szalagfedések;
Fémlemez szalagfedések vonalmenti kapcsolatainak készítése,
kettős állókorcos fémlemezfedésben,
vápa kialakítása,
süllyesztett vápacsatornánál (800 mm)
Vápa kialakítása VM-ZINC-NATÚR ZINC minőségű ötvözött horganylemezből,0,7 mm vtg., standard felületű, Ksz: 80 cm</t>
  </si>
  <si>
    <t>31-000-0034810 
Kód: 31-000-013.2</t>
  </si>
  <si>
    <t>Építőmesteri munkák
Helyszíni beton és vasbeton munkák
Bontási munkák
Beton aljzatok, járdák bontása 10 cm vastagságig,
kavicsbetonból, salakbetonból</t>
  </si>
  <si>
    <t>Alapárok kiemelés szakaszos alábetonozásnál</t>
  </si>
  <si>
    <t>91-008-4160953 
Kód: 91-008-012-0118253</t>
  </si>
  <si>
    <t>21-004-0015382 
Kód: 21-004-001.1.1</t>
  </si>
  <si>
    <t>Alépítményi munkák
Irtás, föld- és sziklamunka
Alakító földmunka
Műtárgyakkal, épületekkel közvetlenül összefüggőfeltöltések és előfeltöltések készítése tömörítés nélkül,
gépi erővel, kiegészítő kézi munkával
I-IV. oszt. talajban, szállítással: 10,0 m-ig</t>
  </si>
  <si>
    <t>23-003-0024432 
Kód: 23-003-011.2-0222210</t>
  </si>
  <si>
    <t>Alépítményi munkák
Síkalapozás
Beton- és vasbetonalapok
Szerelőbeton készítése,.....minőségű betonból
10 cm vastagságig
C16/20 - X0v(H) képlékeny kavicsbeton keverék CEM 32,5 pc. D?max = 16 mm, m = 6,6 finomsági modulussal</t>
  </si>
  <si>
    <t>23-003-0024335 
Kód: 23-003-003-0242210</t>
  </si>
  <si>
    <t>Alépítményi munkák
Síkalapozás
Beton- és vasbetonalapok
Vasbeton sáv-, talp-, lemez- vagy gerendaalapkészítésehelyszínen kevert.....minőségű betonból
C25/30 - XC2 képlékeny kavicsbeton keverék CEM 32,5 pc. D?max = 16 mm, m = 6,6 finomsági modulussal</t>
  </si>
  <si>
    <t>15-001-0010796 
Kód: 15-001-002</t>
  </si>
  <si>
    <t>Keverékek és ideiglenes segédszerkezetek
Zsaluzás és állványozás
Alapok zsaluzása
Sávalap kétoldalas zsaluzása fa zsaluzattal, max. 0,8 m magasságig</t>
  </si>
  <si>
    <t>Ideiglenes út kialakítása</t>
  </si>
  <si>
    <t>"E" jelű épület</t>
  </si>
  <si>
    <t>Várkápolna vízelvezetés</t>
  </si>
  <si>
    <t>Udvari járófelületek</t>
  </si>
  <si>
    <t>Lépcsők</t>
  </si>
  <si>
    <t>Palotaszárny héjazat csere</t>
  </si>
  <si>
    <t>Keleti Bástya</t>
  </si>
  <si>
    <t>Udvari világítás</t>
  </si>
  <si>
    <t>Vasszerelés</t>
  </si>
  <si>
    <t>Anyag</t>
  </si>
  <si>
    <t>Összesen</t>
  </si>
  <si>
    <t>Udvari lámpatestek javítása, új villamos szekrény elhelyezése, bekötése</t>
  </si>
  <si>
    <t xml:space="preserve">                                       </t>
  </si>
  <si>
    <t>Főösszesítő</t>
  </si>
  <si>
    <t>%</t>
  </si>
  <si>
    <t>anyag</t>
  </si>
  <si>
    <t>össz</t>
  </si>
  <si>
    <t>díj</t>
  </si>
  <si>
    <t>1.</t>
  </si>
  <si>
    <t>közvetlen költség</t>
  </si>
  <si>
    <t>2.</t>
  </si>
  <si>
    <t>fuvar költség</t>
  </si>
  <si>
    <t>3.</t>
  </si>
  <si>
    <t>gépköltség</t>
  </si>
  <si>
    <t>4.</t>
  </si>
  <si>
    <t>fuvarral és gépköltséggel növelt költség</t>
  </si>
  <si>
    <t>5.</t>
  </si>
  <si>
    <t>különleges körülmények miatti költség</t>
  </si>
  <si>
    <t>6.</t>
  </si>
  <si>
    <t>anyagigazgatási költség</t>
  </si>
  <si>
    <t>7.</t>
  </si>
  <si>
    <t>különleges költséggel és anyagigazgatással növelt kltsg.</t>
  </si>
  <si>
    <t>8.</t>
  </si>
  <si>
    <t>anyag és díj összesen</t>
  </si>
  <si>
    <t>9.</t>
  </si>
  <si>
    <t>árkockázat</t>
  </si>
  <si>
    <t>10.</t>
  </si>
  <si>
    <t>építési szerelői munka ára</t>
  </si>
  <si>
    <t>11.</t>
  </si>
  <si>
    <t>levonás</t>
  </si>
  <si>
    <t>12.</t>
  </si>
  <si>
    <t>Általános Forgalmi Adó</t>
  </si>
  <si>
    <t>13.</t>
  </si>
  <si>
    <t>építmény bekerülési összege</t>
  </si>
  <si>
    <t xml:space="preserve">Név : Pécsváradi Önkormányzat            </t>
  </si>
  <si>
    <t xml:space="preserve">Cím :Pécsvárad         </t>
  </si>
  <si>
    <t xml:space="preserve"> Kelt:      2017. augusztus 25. </t>
  </si>
  <si>
    <t>A munka leírása: Kolostorvár állagmegóvás</t>
  </si>
  <si>
    <t>Aláírás</t>
  </si>
  <si>
    <t>Készítette:</t>
  </si>
  <si>
    <t>K-01</t>
  </si>
  <si>
    <t>K-02</t>
  </si>
  <si>
    <t>K-03</t>
  </si>
  <si>
    <t>K-04</t>
  </si>
  <si>
    <t>Kiegészítő tevékenységek, létesítmények
Kert és parképítési munkák
Támfalrendszerek
Kőkosár támfalrendszer építése, előrekészített terepre
 Gabion 2,5x0,5x1,0 m támfalelem, álló (hosszxszélességxmagasság), homloklap 50x100 mm, máshol 100x100 mm rácsosztás</t>
  </si>
  <si>
    <t>Összesen:</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</si>
</sst>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38"/>
      <scheme val="minor"/>
    </font>
    <font>
      <b/>
      <sz val="11"/>
      <color theme="1"/>
      <name val="Calibri"/>
      <family val="2"/>
      <charset val="238"/>
      <scheme val="minor"/>
    </font>
    <font>
      <sz val="12"/>
      <color indexed="8"/>
      <name val="Times New Roman"/>
      <family val="1"/>
      <charset val="238"/>
    </font>
    <font>
      <b/>
      <sz val="16"/>
      <name val="Arial"/>
      <charset val="238"/>
    </font>
    <font>
      <b/>
      <sz val="10"/>
      <color indexed="9"/>
      <name val="Arial"/>
      <charset val="238"/>
    </font>
    <font>
      <sz val="10"/>
      <color indexed="10"/>
      <name val="Arial"/>
      <charset val="238"/>
    </font>
  </fonts>
  <fills count="4">
    <fill>
      <patternFill patternType="none"/>
    </fill>
    <fill>
      <patternFill patternType="gray125"/>
    </fill>
    <fill>
      <patternFill patternType="solid">
        <fgColor indexed="23"/>
      </patternFill>
    </fill>
    <fill>
      <patternFill patternType="solid">
        <fgColor theme="1" tint="0.499984740745262"/>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applyAlignment="1">
      <alignment vertical="top" wrapText="1"/>
    </xf>
    <xf numFmtId="0" fontId="0" fillId="0" borderId="0" xfId="0" applyAlignment="1">
      <alignment vertical="top"/>
    </xf>
    <xf numFmtId="0" fontId="0" fillId="0" borderId="0" xfId="0" applyAlignment="1">
      <alignment horizontal="left" vertical="top"/>
    </xf>
    <xf numFmtId="3" fontId="0" fillId="0" borderId="0" xfId="0" applyNumberFormat="1"/>
    <xf numFmtId="0" fontId="0" fillId="0" borderId="0" xfId="0" applyAlignment="1">
      <alignment horizontal="left" vertical="top" wrapText="1"/>
    </xf>
    <xf numFmtId="0" fontId="1" fillId="0" borderId="1" xfId="0" applyFont="1" applyBorder="1" applyAlignment="1">
      <alignment horizontal="left" vertical="top"/>
    </xf>
    <xf numFmtId="0" fontId="1" fillId="0" borderId="1" xfId="0" applyFont="1" applyBorder="1" applyAlignment="1">
      <alignment vertical="top"/>
    </xf>
    <xf numFmtId="0" fontId="1" fillId="0" borderId="1" xfId="0" applyFont="1" applyBorder="1"/>
    <xf numFmtId="3" fontId="1" fillId="0" borderId="1" xfId="0" applyNumberFormat="1" applyFont="1" applyBorder="1"/>
    <xf numFmtId="0" fontId="0" fillId="0" borderId="0" xfId="0" applyAlignment="1">
      <alignment wrapText="1"/>
    </xf>
    <xf numFmtId="3" fontId="1" fillId="0" borderId="0" xfId="0" applyNumberFormat="1" applyFont="1"/>
    <xf numFmtId="0" fontId="0" fillId="0" borderId="2" xfId="0" applyBorder="1"/>
    <xf numFmtId="3" fontId="0" fillId="0" borderId="2" xfId="0" applyNumberFormat="1" applyBorder="1"/>
    <xf numFmtId="3" fontId="1" fillId="0" borderId="2" xfId="0" applyNumberFormat="1" applyFont="1" applyBorder="1"/>
    <xf numFmtId="0" fontId="2" fillId="0" borderId="0" xfId="0" applyFont="1" applyAlignment="1">
      <alignment vertical="top"/>
    </xf>
    <xf numFmtId="0" fontId="3" fillId="0" borderId="0" xfId="0" applyFont="1" applyAlignment="1">
      <alignment horizontal="centerContinuous" vertical="top"/>
    </xf>
    <xf numFmtId="0" fontId="4" fillId="2" borderId="0" xfId="0" applyFont="1" applyFill="1" applyAlignment="1">
      <alignment horizontal="center" vertical="top"/>
    </xf>
    <xf numFmtId="0" fontId="5" fillId="0" borderId="0" xfId="0" applyFont="1"/>
    <xf numFmtId="3" fontId="5" fillId="0" borderId="0" xfId="0" applyNumberFormat="1" applyFont="1"/>
    <xf numFmtId="0" fontId="4" fillId="2" borderId="0" xfId="0" applyFont="1" applyFill="1"/>
    <xf numFmtId="3" fontId="4" fillId="2" borderId="0" xfId="0" applyNumberFormat="1" applyFont="1" applyFill="1"/>
    <xf numFmtId="0" fontId="4" fillId="3" borderId="0" xfId="0" applyFont="1" applyFill="1"/>
    <xf numFmtId="3" fontId="4" fillId="3" borderId="0" xfId="0" applyNumberFormat="1" applyFont="1" applyFill="1"/>
    <xf numFmtId="0" fontId="0" fillId="0" borderId="1" xfId="0" applyBorder="1"/>
    <xf numFmtId="0" fontId="0" fillId="0" borderId="3" xfId="0" applyBorder="1" applyAlignment="1">
      <alignment horizontal="center"/>
    </xf>
    <xf numFmtId="0" fontId="0" fillId="0" borderId="1" xfId="0" applyBorder="1" applyAlignment="1">
      <alignment horizontal="left" vertical="top"/>
    </xf>
    <xf numFmtId="0" fontId="0" fillId="0" borderId="1" xfId="0" applyBorder="1" applyAlignment="1">
      <alignment vertical="top"/>
    </xf>
    <xf numFmtId="3" fontId="0" fillId="0" borderId="1" xfId="0" applyNumberFormat="1" applyBorder="1"/>
    <xf numFmtId="3" fontId="1" fillId="0" borderId="3" xfId="0" applyNumberFormat="1" applyFont="1" applyBorder="1" applyAlignment="1">
      <alignment horizontal="right"/>
    </xf>
    <xf numFmtId="0" fontId="0" fillId="0" borderId="1" xfId="0" applyBorder="1" applyAlignment="1">
      <alignment vertical="top" wrapText="1"/>
    </xf>
    <xf numFmtId="0" fontId="0" fillId="0" borderId="1" xfId="0" applyBorder="1" applyAlignment="1">
      <alignment wrapText="1"/>
    </xf>
    <xf numFmtId="0" fontId="0" fillId="0" borderId="4" xfId="0" applyBorder="1" applyAlignment="1">
      <alignment horizontal="left" vertical="top"/>
    </xf>
    <xf numFmtId="0" fontId="0" fillId="0" borderId="4" xfId="0" applyBorder="1" applyAlignment="1">
      <alignment vertical="top" wrapText="1"/>
    </xf>
    <xf numFmtId="0" fontId="0" fillId="0" borderId="4" xfId="0" applyBorder="1"/>
    <xf numFmtId="3" fontId="0" fillId="0" borderId="4" xfId="0" applyNumberFormat="1" applyBorder="1"/>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opLeftCell="A4" zoomScaleNormal="100" workbookViewId="0">
      <selection activeCell="B39" sqref="B39"/>
    </sheetView>
  </sheetViews>
  <sheetFormatPr defaultRowHeight="15" x14ac:dyDescent="0.25"/>
  <cols>
    <col min="1" max="1" width="4.28515625" customWidth="1"/>
    <col min="2" max="2" width="51.5703125" customWidth="1"/>
    <col min="3" max="3" width="4.7109375" customWidth="1"/>
    <col min="4" max="6" width="14.85546875" customWidth="1"/>
  </cols>
  <sheetData>
    <row r="1" spans="1:6" ht="90" customHeight="1" x14ac:dyDescent="0.25"/>
    <row r="2" spans="1:6" x14ac:dyDescent="0.25">
      <c r="A2" t="s">
        <v>181</v>
      </c>
    </row>
    <row r="5" spans="1:6" ht="15.75" x14ac:dyDescent="0.25">
      <c r="A5" s="15" t="s">
        <v>176</v>
      </c>
      <c r="B5" s="15"/>
      <c r="C5" s="15" t="s">
        <v>144</v>
      </c>
      <c r="D5" s="15"/>
    </row>
    <row r="6" spans="1:6" ht="15.75" x14ac:dyDescent="0.25">
      <c r="A6" s="15" t="s">
        <v>144</v>
      </c>
      <c r="B6" s="15"/>
      <c r="C6" s="15" t="s">
        <v>144</v>
      </c>
      <c r="D6" s="15"/>
    </row>
    <row r="7" spans="1:6" ht="15.75" x14ac:dyDescent="0.25">
      <c r="A7" s="15" t="s">
        <v>177</v>
      </c>
      <c r="B7" s="15"/>
      <c r="C7" s="15" t="s">
        <v>178</v>
      </c>
      <c r="D7" s="15"/>
    </row>
    <row r="10" spans="1:6" ht="15.75" x14ac:dyDescent="0.25">
      <c r="A10" s="15" t="s">
        <v>179</v>
      </c>
    </row>
    <row r="13" spans="1:6" ht="20.25" x14ac:dyDescent="0.25">
      <c r="A13" s="16" t="s">
        <v>145</v>
      </c>
      <c r="B13" s="16"/>
      <c r="C13" s="16"/>
      <c r="D13" s="16"/>
      <c r="E13" s="16"/>
      <c r="F13" s="16"/>
    </row>
    <row r="15" spans="1:6" x14ac:dyDescent="0.25">
      <c r="A15" s="17" t="s">
        <v>76</v>
      </c>
      <c r="B15" s="17" t="s">
        <v>69</v>
      </c>
      <c r="C15" s="17" t="s">
        <v>146</v>
      </c>
      <c r="D15" s="17" t="s">
        <v>147</v>
      </c>
      <c r="E15" s="17" t="s">
        <v>148</v>
      </c>
      <c r="F15" s="17" t="s">
        <v>149</v>
      </c>
    </row>
    <row r="16" spans="1:6" x14ac:dyDescent="0.25">
      <c r="A16" t="s">
        <v>150</v>
      </c>
      <c r="B16" t="s">
        <v>151</v>
      </c>
      <c r="D16" s="4">
        <f>Összesítő!B2+Összesítő!B3+Összesítő!B4+Összesítő!B5+Összesítő!B6+Összesítő!B7+Összesítő!B8</f>
        <v>0</v>
      </c>
      <c r="E16" s="4"/>
      <c r="F16" s="4">
        <f>Összesítő!C2+Összesítő!C3+Összesítő!C4+Összesítő!C5+Összesítő!C6+Összesítő!C7+Összesítő!C8</f>
        <v>0</v>
      </c>
    </row>
    <row r="17" spans="1:6" x14ac:dyDescent="0.25">
      <c r="A17" t="s">
        <v>152</v>
      </c>
      <c r="B17" t="s">
        <v>153</v>
      </c>
      <c r="C17" s="18">
        <v>10</v>
      </c>
      <c r="D17" s="4">
        <f>D16*C17/100</f>
        <v>0</v>
      </c>
      <c r="E17" s="4"/>
      <c r="F17" s="4"/>
    </row>
    <row r="18" spans="1:6" x14ac:dyDescent="0.25">
      <c r="A18" t="s">
        <v>154</v>
      </c>
      <c r="B18" t="s">
        <v>155</v>
      </c>
      <c r="D18" s="4"/>
      <c r="E18" s="4"/>
      <c r="F18" s="19">
        <v>0</v>
      </c>
    </row>
    <row r="19" spans="1:6" x14ac:dyDescent="0.25">
      <c r="A19" s="20" t="s">
        <v>156</v>
      </c>
      <c r="B19" s="20" t="s">
        <v>157</v>
      </c>
      <c r="C19" s="20"/>
      <c r="D19" s="21">
        <f>D17+D16</f>
        <v>0</v>
      </c>
      <c r="E19" s="21"/>
      <c r="F19" s="21">
        <f>F16</f>
        <v>0</v>
      </c>
    </row>
    <row r="20" spans="1:6" x14ac:dyDescent="0.25">
      <c r="A20" t="s">
        <v>158</v>
      </c>
      <c r="B20" t="s">
        <v>159</v>
      </c>
      <c r="C20" s="18">
        <v>0</v>
      </c>
      <c r="D20" s="4"/>
      <c r="E20" s="4"/>
      <c r="F20" s="4">
        <v>0</v>
      </c>
    </row>
    <row r="21" spans="1:6" x14ac:dyDescent="0.25">
      <c r="A21" t="s">
        <v>160</v>
      </c>
      <c r="B21" t="s">
        <v>161</v>
      </c>
      <c r="C21" s="18">
        <v>0</v>
      </c>
      <c r="D21" s="4">
        <v>0</v>
      </c>
      <c r="E21" s="4"/>
      <c r="F21" s="4"/>
    </row>
    <row r="22" spans="1:6" x14ac:dyDescent="0.25">
      <c r="A22" s="20" t="s">
        <v>162</v>
      </c>
      <c r="B22" s="20" t="s">
        <v>163</v>
      </c>
      <c r="C22" s="20"/>
      <c r="D22" s="21">
        <f>D19</f>
        <v>0</v>
      </c>
      <c r="E22" s="21"/>
      <c r="F22" s="21">
        <f>F19</f>
        <v>0</v>
      </c>
    </row>
    <row r="23" spans="1:6" x14ac:dyDescent="0.25">
      <c r="A23" s="20" t="s">
        <v>164</v>
      </c>
      <c r="B23" s="20" t="s">
        <v>165</v>
      </c>
      <c r="C23" s="20"/>
      <c r="D23" s="21"/>
      <c r="E23" s="21">
        <f>F22+D22</f>
        <v>0</v>
      </c>
      <c r="F23" s="21"/>
    </row>
    <row r="24" spans="1:6" x14ac:dyDescent="0.25">
      <c r="A24" t="s">
        <v>166</v>
      </c>
      <c r="B24" t="s">
        <v>167</v>
      </c>
      <c r="C24" s="18">
        <v>0</v>
      </c>
      <c r="D24" s="4"/>
      <c r="E24" s="4">
        <v>0</v>
      </c>
      <c r="F24" s="4"/>
    </row>
    <row r="25" spans="1:6" x14ac:dyDescent="0.25">
      <c r="A25" s="20" t="s">
        <v>168</v>
      </c>
      <c r="B25" s="20" t="s">
        <v>169</v>
      </c>
      <c r="C25" s="20"/>
      <c r="D25" s="21"/>
      <c r="E25" s="21">
        <f>E23</f>
        <v>0</v>
      </c>
      <c r="F25" s="21"/>
    </row>
    <row r="26" spans="1:6" x14ac:dyDescent="0.25">
      <c r="A26" t="s">
        <v>170</v>
      </c>
      <c r="B26" t="s">
        <v>171</v>
      </c>
      <c r="D26" s="4"/>
      <c r="E26" s="19">
        <v>0</v>
      </c>
      <c r="F26" s="4"/>
    </row>
    <row r="27" spans="1:6" x14ac:dyDescent="0.25">
      <c r="A27" t="s">
        <v>172</v>
      </c>
      <c r="B27" t="s">
        <v>173</v>
      </c>
      <c r="C27" s="18">
        <v>27</v>
      </c>
      <c r="D27" s="4"/>
      <c r="E27" s="4">
        <f>E25*0.27</f>
        <v>0</v>
      </c>
      <c r="F27" s="4"/>
    </row>
    <row r="28" spans="1:6" x14ac:dyDescent="0.25">
      <c r="A28" s="22" t="s">
        <v>174</v>
      </c>
      <c r="B28" s="22" t="s">
        <v>175</v>
      </c>
      <c r="C28" s="22"/>
      <c r="D28" s="23"/>
      <c r="E28" s="23">
        <f>E27+E25</f>
        <v>0</v>
      </c>
      <c r="F28" s="23"/>
    </row>
    <row r="31" spans="1:6" ht="48" customHeight="1" x14ac:dyDescent="0.25">
      <c r="D31" s="24"/>
      <c r="E31" s="24"/>
    </row>
    <row r="32" spans="1:6" x14ac:dyDescent="0.25">
      <c r="D32" s="25" t="s">
        <v>180</v>
      </c>
      <c r="E32" s="25"/>
    </row>
  </sheetData>
  <mergeCells count="1">
    <mergeCell ref="D32:E32"/>
  </mergeCell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election activeCell="D9" sqref="D9"/>
    </sheetView>
  </sheetViews>
  <sheetFormatPr defaultRowHeight="15" x14ac:dyDescent="0.25"/>
  <cols>
    <col min="1" max="1" width="33.42578125" customWidth="1"/>
    <col min="2" max="2" width="14" customWidth="1"/>
    <col min="3" max="3" width="13.7109375" customWidth="1"/>
    <col min="4" max="4" width="9.85546875" bestFit="1" customWidth="1"/>
  </cols>
  <sheetData>
    <row r="1" spans="1:4" x14ac:dyDescent="0.25">
      <c r="B1" t="s">
        <v>141</v>
      </c>
      <c r="C1" t="s">
        <v>73</v>
      </c>
      <c r="D1" t="s">
        <v>142</v>
      </c>
    </row>
    <row r="2" spans="1:4" x14ac:dyDescent="0.25">
      <c r="A2" s="12" t="s">
        <v>133</v>
      </c>
      <c r="B2" s="13">
        <f>'"E" jelű épület'!H38</f>
        <v>0</v>
      </c>
      <c r="C2" s="13">
        <f>'"E" jelű épület'!I38</f>
        <v>0</v>
      </c>
      <c r="D2" s="13">
        <f>C2+B2</f>
        <v>0</v>
      </c>
    </row>
    <row r="3" spans="1:4" x14ac:dyDescent="0.25">
      <c r="A3" s="12" t="s">
        <v>134</v>
      </c>
      <c r="B3" s="13">
        <f>'Várkápolna vízelvezetés'!H11</f>
        <v>0</v>
      </c>
      <c r="C3" s="13">
        <f>'Várkápolna vízelvezetés'!I11</f>
        <v>0</v>
      </c>
      <c r="D3" s="13">
        <f t="shared" ref="D3:D8" si="0">C3+B3</f>
        <v>0</v>
      </c>
    </row>
    <row r="4" spans="1:4" x14ac:dyDescent="0.25">
      <c r="A4" s="12" t="s">
        <v>135</v>
      </c>
      <c r="B4" s="13">
        <f>'Udvari járófelületek'!H13</f>
        <v>0</v>
      </c>
      <c r="C4" s="13">
        <f>'Udvari járófelületek'!I13</f>
        <v>0</v>
      </c>
      <c r="D4" s="13">
        <f t="shared" si="0"/>
        <v>0</v>
      </c>
    </row>
    <row r="5" spans="1:4" x14ac:dyDescent="0.25">
      <c r="A5" s="12" t="s">
        <v>136</v>
      </c>
      <c r="B5" s="13">
        <f>Lépcsők!H15</f>
        <v>0</v>
      </c>
      <c r="C5" s="13">
        <f>Lépcsők!I15</f>
        <v>0</v>
      </c>
      <c r="D5" s="13">
        <f t="shared" si="0"/>
        <v>0</v>
      </c>
    </row>
    <row r="6" spans="1:4" x14ac:dyDescent="0.25">
      <c r="A6" s="12" t="s">
        <v>137</v>
      </c>
      <c r="B6" s="13">
        <f>'Palotaszárny héjazat csere'!H16</f>
        <v>0</v>
      </c>
      <c r="C6" s="13">
        <f>'Palotaszárny héjazat csere'!I16</f>
        <v>0</v>
      </c>
      <c r="D6" s="13">
        <f t="shared" si="0"/>
        <v>0</v>
      </c>
    </row>
    <row r="7" spans="1:4" x14ac:dyDescent="0.25">
      <c r="A7" s="12" t="s">
        <v>138</v>
      </c>
      <c r="B7" s="13">
        <f>'Keleti Bástya'!H12</f>
        <v>0</v>
      </c>
      <c r="C7" s="13">
        <f>'Keleti Bástya'!I12</f>
        <v>0</v>
      </c>
      <c r="D7" s="13">
        <f t="shared" si="0"/>
        <v>0</v>
      </c>
    </row>
    <row r="8" spans="1:4" x14ac:dyDescent="0.25">
      <c r="A8" s="12" t="s">
        <v>139</v>
      </c>
      <c r="B8" s="13">
        <f>'Udvari világítás'!H3</f>
        <v>0</v>
      </c>
      <c r="C8" s="13">
        <f>'Udvari világítás'!I3</f>
        <v>0</v>
      </c>
      <c r="D8" s="13">
        <f t="shared" si="0"/>
        <v>0</v>
      </c>
    </row>
    <row r="9" spans="1:4" x14ac:dyDescent="0.25">
      <c r="A9" s="12"/>
      <c r="B9" s="12"/>
      <c r="C9" s="12"/>
      <c r="D9" s="14">
        <f>SUM(D2:D8)</f>
        <v>0</v>
      </c>
    </row>
  </sheetData>
  <pageMargins left="0.70866141732283472" right="0.70866141732283472" top="0.74803149606299213" bottom="0.74803149606299213" header="0.31496062992125984" footer="0.31496062992125984"/>
  <pageSetup paperSize="9" orientation="portrait" r:id="rId1"/>
  <headerFooter>
    <oddHeade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31" zoomScaleNormal="100" workbookViewId="0">
      <selection activeCell="C57" sqref="C57"/>
    </sheetView>
  </sheetViews>
  <sheetFormatPr defaultRowHeight="15" x14ac:dyDescent="0.25"/>
  <cols>
    <col min="1" max="1" width="4.140625" style="3" customWidth="1"/>
    <col min="2" max="2" width="11" style="2" customWidth="1"/>
    <col min="3" max="3" width="51.140625" style="2" customWidth="1"/>
    <col min="4" max="4" width="7.28515625" customWidth="1"/>
    <col min="5" max="5" width="7" bestFit="1" customWidth="1"/>
    <col min="6" max="7" width="9.140625" style="4" customWidth="1"/>
    <col min="8" max="9" width="10.85546875" style="4" bestFit="1" customWidth="1"/>
  </cols>
  <sheetData>
    <row r="1" spans="1:9" x14ac:dyDescent="0.25">
      <c r="A1" s="6" t="s">
        <v>76</v>
      </c>
      <c r="B1" s="7" t="s">
        <v>68</v>
      </c>
      <c r="C1" s="7" t="s">
        <v>69</v>
      </c>
      <c r="D1" s="8" t="s">
        <v>70</v>
      </c>
      <c r="E1" s="8" t="s">
        <v>71</v>
      </c>
      <c r="F1" s="9" t="s">
        <v>72</v>
      </c>
      <c r="G1" s="9" t="s">
        <v>73</v>
      </c>
      <c r="H1" s="9" t="s">
        <v>74</v>
      </c>
      <c r="I1" s="9" t="s">
        <v>75</v>
      </c>
    </row>
    <row r="2" spans="1:9" ht="75" x14ac:dyDescent="0.25">
      <c r="A2" s="3">
        <v>1</v>
      </c>
      <c r="B2" s="1" t="s">
        <v>55</v>
      </c>
      <c r="C2" s="1" t="s">
        <v>56</v>
      </c>
      <c r="D2">
        <v>15</v>
      </c>
      <c r="E2" t="s">
        <v>18</v>
      </c>
      <c r="H2" s="4">
        <f t="shared" ref="H2:H37" si="0">F2*D2</f>
        <v>0</v>
      </c>
      <c r="I2" s="4">
        <f t="shared" ref="I2:I34" si="1">G2*D2</f>
        <v>0</v>
      </c>
    </row>
    <row r="3" spans="1:9" ht="90" x14ac:dyDescent="0.25">
      <c r="A3" s="3">
        <v>2</v>
      </c>
      <c r="B3" s="1" t="s">
        <v>26</v>
      </c>
      <c r="C3" s="1" t="s">
        <v>25</v>
      </c>
      <c r="D3">
        <v>0.72</v>
      </c>
      <c r="E3" t="s">
        <v>1</v>
      </c>
      <c r="H3" s="4">
        <f t="shared" si="0"/>
        <v>0</v>
      </c>
      <c r="I3" s="4">
        <f t="shared" si="1"/>
        <v>0</v>
      </c>
    </row>
    <row r="4" spans="1:9" ht="150" x14ac:dyDescent="0.25">
      <c r="A4" s="3">
        <v>3</v>
      </c>
      <c r="B4" s="1" t="s">
        <v>32</v>
      </c>
      <c r="C4" s="1" t="s">
        <v>27</v>
      </c>
      <c r="D4">
        <v>203</v>
      </c>
      <c r="E4" t="s">
        <v>1</v>
      </c>
      <c r="H4" s="4">
        <f t="shared" si="0"/>
        <v>0</v>
      </c>
      <c r="I4" s="4">
        <f t="shared" si="1"/>
        <v>0</v>
      </c>
    </row>
    <row r="5" spans="1:9" ht="150" x14ac:dyDescent="0.25">
      <c r="A5" s="3">
        <v>4</v>
      </c>
      <c r="B5" s="1" t="s">
        <v>33</v>
      </c>
      <c r="C5" s="1" t="s">
        <v>28</v>
      </c>
      <c r="D5">
        <v>40</v>
      </c>
      <c r="E5" t="s">
        <v>1</v>
      </c>
      <c r="H5" s="4">
        <f t="shared" si="0"/>
        <v>0</v>
      </c>
      <c r="I5" s="4">
        <f t="shared" si="1"/>
        <v>0</v>
      </c>
    </row>
    <row r="6" spans="1:9" ht="105" x14ac:dyDescent="0.25">
      <c r="A6" s="3">
        <v>5</v>
      </c>
      <c r="B6" s="1" t="s">
        <v>88</v>
      </c>
      <c r="C6" s="1" t="s">
        <v>89</v>
      </c>
      <c r="D6">
        <v>5</v>
      </c>
      <c r="E6" t="s">
        <v>18</v>
      </c>
      <c r="H6" s="4">
        <f t="shared" si="0"/>
        <v>0</v>
      </c>
      <c r="I6" s="4">
        <f t="shared" si="1"/>
        <v>0</v>
      </c>
    </row>
    <row r="7" spans="1:9" ht="105" x14ac:dyDescent="0.25">
      <c r="A7" s="3">
        <v>6</v>
      </c>
      <c r="B7" s="1" t="s">
        <v>19</v>
      </c>
      <c r="C7" s="1" t="s">
        <v>21</v>
      </c>
      <c r="D7">
        <v>4.5</v>
      </c>
      <c r="E7" t="s">
        <v>18</v>
      </c>
      <c r="H7" s="4">
        <f t="shared" si="0"/>
        <v>0</v>
      </c>
      <c r="I7" s="4">
        <f t="shared" si="1"/>
        <v>0</v>
      </c>
    </row>
    <row r="8" spans="1:9" ht="105" x14ac:dyDescent="0.25">
      <c r="A8" s="3">
        <v>7</v>
      </c>
      <c r="B8" s="1" t="s">
        <v>17</v>
      </c>
      <c r="C8" s="1" t="s">
        <v>20</v>
      </c>
      <c r="D8">
        <v>1.5</v>
      </c>
      <c r="E8" t="s">
        <v>18</v>
      </c>
      <c r="H8" s="4">
        <f t="shared" si="0"/>
        <v>0</v>
      </c>
      <c r="I8" s="4">
        <f t="shared" si="1"/>
        <v>0</v>
      </c>
    </row>
    <row r="9" spans="1:9" ht="90" x14ac:dyDescent="0.25">
      <c r="A9" s="3">
        <v>8</v>
      </c>
      <c r="B9" s="1" t="s">
        <v>57</v>
      </c>
      <c r="C9" s="1" t="s">
        <v>58</v>
      </c>
      <c r="D9">
        <v>4</v>
      </c>
      <c r="E9" t="s">
        <v>52</v>
      </c>
      <c r="H9" s="4">
        <f t="shared" si="0"/>
        <v>0</v>
      </c>
      <c r="I9" s="4">
        <f t="shared" si="1"/>
        <v>0</v>
      </c>
    </row>
    <row r="10" spans="1:9" ht="90" x14ac:dyDescent="0.25">
      <c r="A10" s="3">
        <v>9</v>
      </c>
      <c r="B10" s="1" t="s">
        <v>34</v>
      </c>
      <c r="C10" s="5" t="s">
        <v>24</v>
      </c>
      <c r="D10">
        <v>0.33</v>
      </c>
      <c r="E10" t="s">
        <v>18</v>
      </c>
      <c r="H10" s="4">
        <f t="shared" si="0"/>
        <v>0</v>
      </c>
      <c r="I10" s="4">
        <f t="shared" si="1"/>
        <v>0</v>
      </c>
    </row>
    <row r="11" spans="1:9" ht="135" x14ac:dyDescent="0.25">
      <c r="A11" s="3">
        <v>10</v>
      </c>
      <c r="B11" s="1" t="s">
        <v>35</v>
      </c>
      <c r="C11" s="1" t="s">
        <v>29</v>
      </c>
      <c r="D11">
        <v>0.05</v>
      </c>
      <c r="E11" t="s">
        <v>30</v>
      </c>
      <c r="H11" s="4">
        <f t="shared" si="0"/>
        <v>0</v>
      </c>
      <c r="I11" s="4">
        <f t="shared" si="1"/>
        <v>0</v>
      </c>
    </row>
    <row r="12" spans="1:9" ht="150" x14ac:dyDescent="0.25">
      <c r="A12" s="3">
        <v>11</v>
      </c>
      <c r="B12" s="1" t="s">
        <v>36</v>
      </c>
      <c r="C12" s="1" t="s">
        <v>31</v>
      </c>
      <c r="D12">
        <v>0.33</v>
      </c>
      <c r="E12" t="s">
        <v>18</v>
      </c>
      <c r="H12" s="4">
        <f t="shared" si="0"/>
        <v>0</v>
      </c>
      <c r="I12" s="4">
        <f t="shared" si="1"/>
        <v>0</v>
      </c>
    </row>
    <row r="13" spans="1:9" ht="90" x14ac:dyDescent="0.25">
      <c r="A13" s="3">
        <v>12</v>
      </c>
      <c r="B13" s="1" t="s">
        <v>77</v>
      </c>
      <c r="C13" s="1" t="s">
        <v>78</v>
      </c>
      <c r="D13">
        <v>25.4</v>
      </c>
      <c r="E13" t="s">
        <v>79</v>
      </c>
      <c r="H13" s="4">
        <f t="shared" si="0"/>
        <v>0</v>
      </c>
      <c r="I13" s="4">
        <f t="shared" si="1"/>
        <v>0</v>
      </c>
    </row>
    <row r="14" spans="1:9" ht="75" x14ac:dyDescent="0.25">
      <c r="A14" s="3">
        <v>13</v>
      </c>
      <c r="B14" s="1" t="s">
        <v>37</v>
      </c>
      <c r="C14" s="1" t="s">
        <v>0</v>
      </c>
      <c r="D14">
        <v>208</v>
      </c>
      <c r="E14" t="s">
        <v>1</v>
      </c>
      <c r="H14" s="4">
        <f t="shared" si="0"/>
        <v>0</v>
      </c>
      <c r="I14" s="4">
        <f t="shared" si="1"/>
        <v>0</v>
      </c>
    </row>
    <row r="15" spans="1:9" ht="60" x14ac:dyDescent="0.25">
      <c r="A15" s="3">
        <v>14</v>
      </c>
      <c r="B15" s="1" t="s">
        <v>38</v>
      </c>
      <c r="C15" s="1" t="s">
        <v>2</v>
      </c>
      <c r="D15">
        <v>208</v>
      </c>
      <c r="E15" t="s">
        <v>1</v>
      </c>
      <c r="H15" s="4">
        <f t="shared" si="0"/>
        <v>0</v>
      </c>
      <c r="I15" s="4">
        <f t="shared" si="1"/>
        <v>0</v>
      </c>
    </row>
    <row r="16" spans="1:9" ht="105" x14ac:dyDescent="0.25">
      <c r="A16" s="3">
        <v>15</v>
      </c>
      <c r="B16" s="1" t="s">
        <v>41</v>
      </c>
      <c r="C16" s="1" t="s">
        <v>3</v>
      </c>
      <c r="D16">
        <v>208</v>
      </c>
      <c r="E16" t="s">
        <v>1</v>
      </c>
      <c r="H16" s="4">
        <f t="shared" si="0"/>
        <v>0</v>
      </c>
      <c r="I16" s="4">
        <f t="shared" si="1"/>
        <v>0</v>
      </c>
    </row>
    <row r="17" spans="1:9" ht="120" x14ac:dyDescent="0.25">
      <c r="A17" s="3">
        <v>16</v>
      </c>
      <c r="B17" s="1" t="s">
        <v>42</v>
      </c>
      <c r="C17" s="1" t="s">
        <v>7</v>
      </c>
      <c r="D17">
        <v>25.5</v>
      </c>
      <c r="E17" t="s">
        <v>1</v>
      </c>
      <c r="H17" s="4">
        <f t="shared" si="0"/>
        <v>0</v>
      </c>
      <c r="I17" s="4">
        <f t="shared" si="1"/>
        <v>0</v>
      </c>
    </row>
    <row r="18" spans="1:9" ht="120" x14ac:dyDescent="0.25">
      <c r="A18" s="3">
        <v>17</v>
      </c>
      <c r="B18" s="1" t="s">
        <v>43</v>
      </c>
      <c r="C18" s="1" t="s">
        <v>8</v>
      </c>
      <c r="D18">
        <v>25.5</v>
      </c>
      <c r="E18" t="s">
        <v>1</v>
      </c>
      <c r="H18" s="4">
        <f t="shared" si="0"/>
        <v>0</v>
      </c>
      <c r="I18" s="4">
        <f t="shared" si="1"/>
        <v>0</v>
      </c>
    </row>
    <row r="19" spans="1:9" ht="150" x14ac:dyDescent="0.25">
      <c r="A19" s="3">
        <v>18</v>
      </c>
      <c r="B19" s="1" t="s">
        <v>44</v>
      </c>
      <c r="C19" s="1" t="s">
        <v>6</v>
      </c>
      <c r="D19">
        <v>208</v>
      </c>
      <c r="E19" t="s">
        <v>1</v>
      </c>
      <c r="H19" s="4">
        <f t="shared" si="0"/>
        <v>0</v>
      </c>
      <c r="I19" s="4">
        <f t="shared" si="1"/>
        <v>0</v>
      </c>
    </row>
    <row r="20" spans="1:9" ht="90" x14ac:dyDescent="0.25">
      <c r="A20" s="3">
        <v>19</v>
      </c>
      <c r="B20" s="1" t="s">
        <v>45</v>
      </c>
      <c r="C20" s="1" t="s">
        <v>5</v>
      </c>
      <c r="D20">
        <v>208</v>
      </c>
      <c r="E20" t="s">
        <v>1</v>
      </c>
      <c r="H20" s="4">
        <f t="shared" si="0"/>
        <v>0</v>
      </c>
      <c r="I20" s="4">
        <f t="shared" si="1"/>
        <v>0</v>
      </c>
    </row>
    <row r="21" spans="1:9" ht="120" x14ac:dyDescent="0.25">
      <c r="A21" s="3">
        <v>20</v>
      </c>
      <c r="B21" s="1" t="s">
        <v>46</v>
      </c>
      <c r="C21" s="1" t="s">
        <v>4</v>
      </c>
      <c r="D21">
        <v>208</v>
      </c>
      <c r="E21" t="s">
        <v>1</v>
      </c>
      <c r="H21" s="4">
        <f t="shared" si="0"/>
        <v>0</v>
      </c>
      <c r="I21" s="4">
        <f t="shared" si="1"/>
        <v>0</v>
      </c>
    </row>
    <row r="22" spans="1:9" ht="135" x14ac:dyDescent="0.25">
      <c r="A22" s="3">
        <v>21</v>
      </c>
      <c r="B22" s="1" t="s">
        <v>49</v>
      </c>
      <c r="C22" s="1" t="s">
        <v>50</v>
      </c>
      <c r="D22">
        <v>137</v>
      </c>
      <c r="E22" t="s">
        <v>1</v>
      </c>
      <c r="H22" s="4">
        <f t="shared" si="0"/>
        <v>0</v>
      </c>
      <c r="I22" s="4">
        <f t="shared" si="1"/>
        <v>0</v>
      </c>
    </row>
    <row r="23" spans="1:9" ht="135" x14ac:dyDescent="0.25">
      <c r="A23" s="3">
        <v>22</v>
      </c>
      <c r="B23" s="1" t="s">
        <v>47</v>
      </c>
      <c r="C23" s="1" t="s">
        <v>9</v>
      </c>
      <c r="D23">
        <v>25.5</v>
      </c>
      <c r="E23" t="s">
        <v>1</v>
      </c>
      <c r="H23" s="4">
        <f t="shared" si="0"/>
        <v>0</v>
      </c>
      <c r="I23" s="4">
        <f t="shared" si="1"/>
        <v>0</v>
      </c>
    </row>
    <row r="24" spans="1:9" ht="75" x14ac:dyDescent="0.25">
      <c r="A24" s="3">
        <v>23</v>
      </c>
      <c r="B24" s="1" t="s">
        <v>39</v>
      </c>
      <c r="C24" s="1" t="s">
        <v>10</v>
      </c>
      <c r="D24">
        <v>21.6</v>
      </c>
      <c r="E24" t="s">
        <v>12</v>
      </c>
      <c r="H24" s="4">
        <f t="shared" si="0"/>
        <v>0</v>
      </c>
      <c r="I24" s="4">
        <f t="shared" si="1"/>
        <v>0</v>
      </c>
    </row>
    <row r="25" spans="1:9" ht="60" x14ac:dyDescent="0.25">
      <c r="A25" s="3">
        <v>24</v>
      </c>
      <c r="B25" s="1" t="s">
        <v>40</v>
      </c>
      <c r="C25" s="1" t="s">
        <v>11</v>
      </c>
      <c r="D25">
        <v>14.6</v>
      </c>
      <c r="E25" t="s">
        <v>12</v>
      </c>
      <c r="H25" s="4">
        <f t="shared" si="0"/>
        <v>0</v>
      </c>
      <c r="I25" s="4">
        <f t="shared" si="1"/>
        <v>0</v>
      </c>
    </row>
    <row r="26" spans="1:9" ht="120" x14ac:dyDescent="0.25">
      <c r="A26" s="3">
        <v>25</v>
      </c>
      <c r="B26" s="1" t="s">
        <v>16</v>
      </c>
      <c r="C26" s="1" t="s">
        <v>13</v>
      </c>
      <c r="D26">
        <v>21.6</v>
      </c>
      <c r="E26" t="s">
        <v>12</v>
      </c>
      <c r="H26" s="4">
        <f t="shared" si="0"/>
        <v>0</v>
      </c>
      <c r="I26" s="4">
        <f t="shared" si="1"/>
        <v>0</v>
      </c>
    </row>
    <row r="27" spans="1:9" ht="120" x14ac:dyDescent="0.25">
      <c r="A27" s="3">
        <v>26</v>
      </c>
      <c r="B27" s="1" t="s">
        <v>15</v>
      </c>
      <c r="C27" s="1" t="s">
        <v>14</v>
      </c>
      <c r="D27">
        <v>14.6</v>
      </c>
      <c r="E27" t="s">
        <v>12</v>
      </c>
      <c r="H27" s="4">
        <f t="shared" si="0"/>
        <v>0</v>
      </c>
      <c r="I27" s="4">
        <f t="shared" si="1"/>
        <v>0</v>
      </c>
    </row>
    <row r="28" spans="1:9" ht="135" x14ac:dyDescent="0.25">
      <c r="A28" s="3">
        <v>27</v>
      </c>
      <c r="B28" s="1" t="s">
        <v>63</v>
      </c>
      <c r="C28" s="1" t="s">
        <v>100</v>
      </c>
      <c r="D28">
        <v>3</v>
      </c>
      <c r="E28" t="s">
        <v>1</v>
      </c>
      <c r="H28" s="4">
        <f t="shared" si="0"/>
        <v>0</v>
      </c>
      <c r="I28" s="4">
        <f t="shared" si="1"/>
        <v>0</v>
      </c>
    </row>
    <row r="29" spans="1:9" ht="135" x14ac:dyDescent="0.25">
      <c r="A29" s="3">
        <v>28</v>
      </c>
      <c r="B29" s="1" t="s">
        <v>64</v>
      </c>
      <c r="C29" s="1" t="s">
        <v>65</v>
      </c>
      <c r="D29">
        <v>10.62</v>
      </c>
      <c r="E29" t="s">
        <v>1</v>
      </c>
      <c r="H29" s="4">
        <f t="shared" si="0"/>
        <v>0</v>
      </c>
      <c r="I29" s="4">
        <f t="shared" si="1"/>
        <v>0</v>
      </c>
    </row>
    <row r="30" spans="1:9" ht="120" x14ac:dyDescent="0.25">
      <c r="A30" s="3">
        <v>29</v>
      </c>
      <c r="B30" s="1" t="s">
        <v>66</v>
      </c>
      <c r="C30" s="1" t="s">
        <v>67</v>
      </c>
      <c r="D30">
        <v>10.62</v>
      </c>
      <c r="E30" t="s">
        <v>1</v>
      </c>
      <c r="H30" s="4">
        <f t="shared" si="0"/>
        <v>0</v>
      </c>
      <c r="I30" s="4">
        <f t="shared" si="1"/>
        <v>0</v>
      </c>
    </row>
    <row r="31" spans="1:9" ht="75" x14ac:dyDescent="0.25">
      <c r="A31" s="3">
        <v>30</v>
      </c>
      <c r="B31" s="1" t="s">
        <v>51</v>
      </c>
      <c r="C31" s="1" t="s">
        <v>53</v>
      </c>
      <c r="D31">
        <v>1</v>
      </c>
      <c r="E31" t="s">
        <v>52</v>
      </c>
      <c r="H31" s="4">
        <f t="shared" si="0"/>
        <v>0</v>
      </c>
      <c r="I31" s="4">
        <f t="shared" si="1"/>
        <v>0</v>
      </c>
    </row>
    <row r="32" spans="1:9" ht="120" x14ac:dyDescent="0.25">
      <c r="A32" s="3">
        <v>31</v>
      </c>
      <c r="B32" s="1" t="s">
        <v>48</v>
      </c>
      <c r="C32" s="1" t="s">
        <v>22</v>
      </c>
      <c r="D32">
        <v>28.5</v>
      </c>
      <c r="E32" t="s">
        <v>23</v>
      </c>
      <c r="H32" s="4">
        <f t="shared" si="0"/>
        <v>0</v>
      </c>
      <c r="I32" s="4">
        <f t="shared" si="1"/>
        <v>0</v>
      </c>
    </row>
    <row r="33" spans="1:9" ht="75" x14ac:dyDescent="0.25">
      <c r="A33" s="3">
        <v>32</v>
      </c>
      <c r="B33" s="1" t="s">
        <v>61</v>
      </c>
      <c r="C33" s="1" t="s">
        <v>62</v>
      </c>
      <c r="D33">
        <v>41.26</v>
      </c>
      <c r="E33" t="s">
        <v>1</v>
      </c>
      <c r="H33" s="4">
        <f t="shared" si="0"/>
        <v>0</v>
      </c>
      <c r="I33" s="4">
        <f t="shared" si="1"/>
        <v>0</v>
      </c>
    </row>
    <row r="34" spans="1:9" x14ac:dyDescent="0.25">
      <c r="A34" s="3">
        <v>33</v>
      </c>
      <c r="B34" s="2" t="s">
        <v>182</v>
      </c>
      <c r="C34" s="2" t="s">
        <v>54</v>
      </c>
      <c r="D34">
        <v>1</v>
      </c>
      <c r="E34" t="s">
        <v>18</v>
      </c>
      <c r="H34" s="4">
        <f t="shared" si="0"/>
        <v>0</v>
      </c>
      <c r="I34" s="4">
        <f t="shared" si="1"/>
        <v>0</v>
      </c>
    </row>
    <row r="35" spans="1:9" x14ac:dyDescent="0.25">
      <c r="A35" s="3">
        <v>34</v>
      </c>
      <c r="B35" s="2" t="s">
        <v>183</v>
      </c>
      <c r="C35" s="2" t="s">
        <v>59</v>
      </c>
      <c r="D35">
        <v>1</v>
      </c>
      <c r="E35" t="s">
        <v>60</v>
      </c>
      <c r="H35" s="4">
        <f t="shared" si="0"/>
        <v>0</v>
      </c>
      <c r="I35" s="4">
        <f>G35*D35</f>
        <v>0</v>
      </c>
    </row>
    <row r="36" spans="1:9" x14ac:dyDescent="0.25">
      <c r="A36" s="3">
        <v>35</v>
      </c>
      <c r="B36" s="2" t="s">
        <v>184</v>
      </c>
      <c r="C36" s="2" t="s">
        <v>93</v>
      </c>
      <c r="D36">
        <v>11</v>
      </c>
      <c r="E36" t="s">
        <v>12</v>
      </c>
      <c r="H36" s="4">
        <f t="shared" si="0"/>
        <v>0</v>
      </c>
      <c r="I36" s="4">
        <f>G36*D36</f>
        <v>0</v>
      </c>
    </row>
    <row r="37" spans="1:9" x14ac:dyDescent="0.25">
      <c r="A37" s="26">
        <v>36</v>
      </c>
      <c r="B37" s="27" t="s">
        <v>185</v>
      </c>
      <c r="C37" s="27" t="s">
        <v>97</v>
      </c>
      <c r="D37" s="24">
        <v>1</v>
      </c>
      <c r="E37" s="24" t="s">
        <v>60</v>
      </c>
      <c r="F37" s="28"/>
      <c r="G37" s="28"/>
      <c r="H37" s="28">
        <f t="shared" si="0"/>
        <v>0</v>
      </c>
      <c r="I37" s="28">
        <f>G37*D37</f>
        <v>0</v>
      </c>
    </row>
    <row r="38" spans="1:9" x14ac:dyDescent="0.25">
      <c r="F38" s="29" t="s">
        <v>187</v>
      </c>
      <c r="G38" s="29"/>
      <c r="H38" s="11">
        <f>SUM(H2:H37)</f>
        <v>0</v>
      </c>
      <c r="I38" s="11">
        <f>SUM(I2:I37)</f>
        <v>0</v>
      </c>
    </row>
  </sheetData>
  <sortState ref="B2:I35">
    <sortCondition ref="B2:B35"/>
  </sortState>
  <mergeCells count="1">
    <mergeCell ref="F38:G38"/>
  </mergeCells>
  <pageMargins left="0.70866141732283472" right="0.70866141732283472" top="0.74803149606299213" bottom="0.74803149606299213" header="0.31496062992125984" footer="0.31496062992125984"/>
  <pageSetup paperSize="9" scale="72" orientation="portrait" r:id="rId1"/>
  <headerFooter>
    <oddHeade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topLeftCell="A4" zoomScaleNormal="100" workbookViewId="0">
      <selection activeCell="F11" sqref="F11:G11"/>
    </sheetView>
  </sheetViews>
  <sheetFormatPr defaultRowHeight="15" x14ac:dyDescent="0.25"/>
  <cols>
    <col min="1" max="1" width="5.5703125" style="3" customWidth="1"/>
    <col min="2" max="2" width="12.42578125" style="2" customWidth="1"/>
    <col min="3" max="3" width="51.42578125" customWidth="1"/>
    <col min="4" max="4" width="7.5703125" customWidth="1"/>
    <col min="5" max="5" width="7" bestFit="1" customWidth="1"/>
    <col min="6" max="6" width="8.5703125" style="4" bestFit="1" customWidth="1"/>
    <col min="7" max="7" width="9.140625" style="4" bestFit="1" customWidth="1"/>
    <col min="8" max="8" width="10.140625" style="4" bestFit="1" customWidth="1"/>
    <col min="9" max="9" width="9.140625" style="4" bestFit="1" customWidth="1"/>
  </cols>
  <sheetData>
    <row r="1" spans="1:9" x14ac:dyDescent="0.25">
      <c r="A1" s="6" t="s">
        <v>76</v>
      </c>
      <c r="B1" s="7" t="s">
        <v>68</v>
      </c>
      <c r="C1" s="7" t="s">
        <v>69</v>
      </c>
      <c r="D1" s="8" t="s">
        <v>70</v>
      </c>
      <c r="E1" s="8" t="s">
        <v>71</v>
      </c>
      <c r="F1" s="9" t="s">
        <v>72</v>
      </c>
      <c r="G1" s="9" t="s">
        <v>73</v>
      </c>
      <c r="H1" s="9" t="s">
        <v>74</v>
      </c>
      <c r="I1" s="9" t="s">
        <v>75</v>
      </c>
    </row>
    <row r="2" spans="1:9" ht="75" x14ac:dyDescent="0.25">
      <c r="A2" s="3">
        <v>1</v>
      </c>
      <c r="B2" s="1" t="s">
        <v>55</v>
      </c>
      <c r="C2" s="1" t="s">
        <v>56</v>
      </c>
      <c r="D2">
        <v>1</v>
      </c>
      <c r="E2" t="s">
        <v>18</v>
      </c>
      <c r="H2" s="4">
        <f t="shared" ref="H2:H10" si="0">F2*D2</f>
        <v>0</v>
      </c>
      <c r="I2" s="4">
        <f t="shared" ref="I2:I10" si="1">G2*D2</f>
        <v>0</v>
      </c>
    </row>
    <row r="3" spans="1:9" ht="150" x14ac:dyDescent="0.25">
      <c r="A3" s="3">
        <v>2</v>
      </c>
      <c r="B3" s="1" t="s">
        <v>32</v>
      </c>
      <c r="C3" s="1" t="s">
        <v>27</v>
      </c>
      <c r="D3">
        <v>80</v>
      </c>
      <c r="E3" t="s">
        <v>1</v>
      </c>
      <c r="H3" s="4">
        <f t="shared" si="0"/>
        <v>0</v>
      </c>
      <c r="I3" s="4">
        <f t="shared" si="1"/>
        <v>0</v>
      </c>
    </row>
    <row r="4" spans="1:9" ht="90" x14ac:dyDescent="0.25">
      <c r="A4" s="3">
        <v>3</v>
      </c>
      <c r="B4" s="1" t="s">
        <v>57</v>
      </c>
      <c r="C4" s="1" t="s">
        <v>58</v>
      </c>
      <c r="D4">
        <v>1</v>
      </c>
      <c r="E4" t="s">
        <v>52</v>
      </c>
      <c r="H4" s="4">
        <f t="shared" si="0"/>
        <v>0</v>
      </c>
      <c r="I4" s="4">
        <f t="shared" si="1"/>
        <v>0</v>
      </c>
    </row>
    <row r="5" spans="1:9" ht="120" x14ac:dyDescent="0.25">
      <c r="A5" s="3">
        <v>4</v>
      </c>
      <c r="B5" s="1" t="s">
        <v>81</v>
      </c>
      <c r="C5" s="10" t="s">
        <v>82</v>
      </c>
      <c r="D5">
        <v>1</v>
      </c>
      <c r="E5" t="s">
        <v>52</v>
      </c>
      <c r="H5" s="4">
        <f t="shared" si="0"/>
        <v>0</v>
      </c>
      <c r="I5" s="4">
        <f t="shared" si="1"/>
        <v>0</v>
      </c>
    </row>
    <row r="6" spans="1:9" ht="120" x14ac:dyDescent="0.25">
      <c r="A6" s="3">
        <v>5</v>
      </c>
      <c r="B6" s="1" t="s">
        <v>85</v>
      </c>
      <c r="C6" s="10" t="s">
        <v>87</v>
      </c>
      <c r="D6">
        <v>1</v>
      </c>
      <c r="E6" t="s">
        <v>52</v>
      </c>
      <c r="H6" s="4">
        <f t="shared" si="0"/>
        <v>0</v>
      </c>
      <c r="I6" s="4">
        <f t="shared" si="1"/>
        <v>0</v>
      </c>
    </row>
    <row r="7" spans="1:9" ht="105" x14ac:dyDescent="0.25">
      <c r="A7" s="3">
        <v>6</v>
      </c>
      <c r="B7" s="1" t="s">
        <v>80</v>
      </c>
      <c r="C7" s="1" t="s">
        <v>86</v>
      </c>
      <c r="D7">
        <v>1</v>
      </c>
      <c r="E7" t="s">
        <v>52</v>
      </c>
      <c r="H7" s="4">
        <f t="shared" si="0"/>
        <v>0</v>
      </c>
      <c r="I7" s="4">
        <f t="shared" si="1"/>
        <v>0</v>
      </c>
    </row>
    <row r="8" spans="1:9" x14ac:dyDescent="0.25">
      <c r="A8" s="3">
        <v>7</v>
      </c>
      <c r="B8" s="2" t="s">
        <v>182</v>
      </c>
      <c r="C8" t="s">
        <v>83</v>
      </c>
      <c r="D8">
        <v>1</v>
      </c>
      <c r="E8" t="s">
        <v>52</v>
      </c>
      <c r="H8" s="4">
        <f t="shared" si="0"/>
        <v>0</v>
      </c>
      <c r="I8" s="4">
        <f t="shared" si="1"/>
        <v>0</v>
      </c>
    </row>
    <row r="9" spans="1:9" x14ac:dyDescent="0.25">
      <c r="A9" s="3">
        <v>8</v>
      </c>
      <c r="B9" s="2" t="s">
        <v>183</v>
      </c>
      <c r="C9" s="1" t="s">
        <v>84</v>
      </c>
      <c r="D9">
        <v>1</v>
      </c>
      <c r="E9" t="s">
        <v>52</v>
      </c>
      <c r="H9" s="4">
        <f t="shared" si="0"/>
        <v>0</v>
      </c>
      <c r="I9" s="4">
        <f t="shared" si="1"/>
        <v>0</v>
      </c>
    </row>
    <row r="10" spans="1:9" x14ac:dyDescent="0.25">
      <c r="A10" s="26">
        <v>9</v>
      </c>
      <c r="B10" s="27" t="s">
        <v>184</v>
      </c>
      <c r="C10" s="24" t="s">
        <v>98</v>
      </c>
      <c r="D10" s="24">
        <v>7.5</v>
      </c>
      <c r="E10" s="24" t="s">
        <v>12</v>
      </c>
      <c r="F10" s="28"/>
      <c r="G10" s="28"/>
      <c r="H10" s="28">
        <f t="shared" si="0"/>
        <v>0</v>
      </c>
      <c r="I10" s="28">
        <f t="shared" si="1"/>
        <v>0</v>
      </c>
    </row>
    <row r="11" spans="1:9" x14ac:dyDescent="0.25">
      <c r="F11" s="29" t="s">
        <v>187</v>
      </c>
      <c r="G11" s="29"/>
      <c r="H11" s="11">
        <f>SUM(H2:H10)</f>
        <v>0</v>
      </c>
      <c r="I11" s="11">
        <f>SUM(I2:I10)</f>
        <v>0</v>
      </c>
    </row>
  </sheetData>
  <sortState ref="A2:I12">
    <sortCondition ref="B2:B12"/>
  </sortState>
  <mergeCells count="1">
    <mergeCell ref="F11:G11"/>
  </mergeCells>
  <pageMargins left="0.70866141732283472" right="0.70866141732283472" top="0.74803149606299213" bottom="0.74803149606299213" header="0.31496062992125984" footer="0.31496062992125984"/>
  <pageSetup paperSize="9" scale="72" orientation="portrait" r:id="rId1"/>
  <headerFooter>
    <oddHeade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topLeftCell="A7" zoomScaleNormal="100" workbookViewId="0">
      <selection activeCell="F13" sqref="F13:G13"/>
    </sheetView>
  </sheetViews>
  <sheetFormatPr defaultRowHeight="15" x14ac:dyDescent="0.25"/>
  <cols>
    <col min="1" max="1" width="6.7109375" customWidth="1"/>
    <col min="2" max="2" width="14.140625" customWidth="1"/>
    <col min="3" max="3" width="51.42578125" customWidth="1"/>
    <col min="4" max="4" width="7.85546875" customWidth="1"/>
    <col min="5" max="5" width="7" bestFit="1" customWidth="1"/>
    <col min="6" max="6" width="8.5703125" bestFit="1" customWidth="1"/>
    <col min="7" max="7" width="9.140625" customWidth="1"/>
    <col min="8" max="9" width="10.85546875" bestFit="1" customWidth="1"/>
  </cols>
  <sheetData>
    <row r="1" spans="1:9" x14ac:dyDescent="0.25">
      <c r="A1" s="6" t="s">
        <v>76</v>
      </c>
      <c r="B1" s="7" t="s">
        <v>68</v>
      </c>
      <c r="C1" s="7" t="s">
        <v>69</v>
      </c>
      <c r="D1" s="8" t="s">
        <v>70</v>
      </c>
      <c r="E1" s="8" t="s">
        <v>71</v>
      </c>
      <c r="F1" s="9" t="s">
        <v>72</v>
      </c>
      <c r="G1" s="9" t="s">
        <v>73</v>
      </c>
      <c r="H1" s="9" t="s">
        <v>74</v>
      </c>
      <c r="I1" s="9" t="s">
        <v>75</v>
      </c>
    </row>
    <row r="2" spans="1:9" ht="75" x14ac:dyDescent="0.25">
      <c r="A2" s="3">
        <v>1</v>
      </c>
      <c r="B2" s="1" t="s">
        <v>55</v>
      </c>
      <c r="C2" s="1" t="s">
        <v>56</v>
      </c>
      <c r="D2">
        <v>35</v>
      </c>
      <c r="E2" t="s">
        <v>18</v>
      </c>
      <c r="F2" s="4"/>
      <c r="G2" s="4"/>
      <c r="H2" s="4">
        <f>F2*D2</f>
        <v>0</v>
      </c>
      <c r="I2" s="4">
        <f>G2*D2</f>
        <v>0</v>
      </c>
    </row>
    <row r="3" spans="1:9" ht="105" x14ac:dyDescent="0.25">
      <c r="A3" s="3">
        <v>2</v>
      </c>
      <c r="B3" s="1" t="s">
        <v>88</v>
      </c>
      <c r="C3" s="1" t="s">
        <v>89</v>
      </c>
      <c r="D3">
        <v>60</v>
      </c>
      <c r="E3" t="s">
        <v>18</v>
      </c>
      <c r="F3" s="4"/>
      <c r="G3" s="4"/>
      <c r="H3" s="4">
        <f>F3*D3</f>
        <v>0</v>
      </c>
      <c r="I3" s="4">
        <f>G3*D3</f>
        <v>0</v>
      </c>
    </row>
    <row r="4" spans="1:9" ht="105" x14ac:dyDescent="0.25">
      <c r="A4" s="3">
        <v>3</v>
      </c>
      <c r="B4" s="1" t="s">
        <v>19</v>
      </c>
      <c r="C4" s="1" t="s">
        <v>21</v>
      </c>
      <c r="D4">
        <v>123</v>
      </c>
      <c r="E4" t="s">
        <v>18</v>
      </c>
      <c r="F4" s="4"/>
      <c r="G4" s="4"/>
      <c r="H4" s="4">
        <f>F4*D4</f>
        <v>0</v>
      </c>
      <c r="I4" s="4">
        <f>G4*D4</f>
        <v>0</v>
      </c>
    </row>
    <row r="5" spans="1:9" ht="105" x14ac:dyDescent="0.25">
      <c r="A5" s="3">
        <v>4</v>
      </c>
      <c r="B5" s="1" t="s">
        <v>17</v>
      </c>
      <c r="C5" s="1" t="s">
        <v>20</v>
      </c>
      <c r="D5">
        <v>41</v>
      </c>
      <c r="E5" t="s">
        <v>18</v>
      </c>
      <c r="F5" s="4"/>
      <c r="G5" s="4"/>
      <c r="H5" s="4">
        <f>F5*D5</f>
        <v>0</v>
      </c>
      <c r="I5" s="4">
        <f>G5*D5</f>
        <v>0</v>
      </c>
    </row>
    <row r="6" spans="1:9" ht="90" x14ac:dyDescent="0.25">
      <c r="A6" s="3">
        <v>5</v>
      </c>
      <c r="B6" s="1" t="s">
        <v>57</v>
      </c>
      <c r="C6" s="1" t="s">
        <v>58</v>
      </c>
      <c r="D6">
        <v>7</v>
      </c>
      <c r="E6" t="s">
        <v>52</v>
      </c>
      <c r="F6" s="4"/>
      <c r="G6" s="4"/>
      <c r="H6" s="4">
        <f>F6*D6</f>
        <v>0</v>
      </c>
      <c r="I6" s="4">
        <f>G6*D6</f>
        <v>0</v>
      </c>
    </row>
    <row r="7" spans="1:9" ht="75" x14ac:dyDescent="0.25">
      <c r="A7" s="3">
        <v>6</v>
      </c>
      <c r="B7" s="1" t="s">
        <v>120</v>
      </c>
      <c r="C7" s="1" t="s">
        <v>121</v>
      </c>
      <c r="D7">
        <v>35.4</v>
      </c>
      <c r="E7" t="s">
        <v>1</v>
      </c>
      <c r="F7" s="4"/>
      <c r="G7" s="4"/>
      <c r="H7" s="4">
        <f>F7*D7</f>
        <v>0</v>
      </c>
      <c r="I7" s="4">
        <f>G7*D7</f>
        <v>0</v>
      </c>
    </row>
    <row r="8" spans="1:9" ht="75" x14ac:dyDescent="0.25">
      <c r="A8" s="3">
        <v>7</v>
      </c>
      <c r="B8" s="10" t="s">
        <v>90</v>
      </c>
      <c r="C8" s="10" t="s">
        <v>91</v>
      </c>
      <c r="D8">
        <v>444</v>
      </c>
      <c r="E8" t="s">
        <v>1</v>
      </c>
      <c r="F8" s="4"/>
      <c r="G8" s="4"/>
      <c r="H8" s="4">
        <f>F8*D8</f>
        <v>0</v>
      </c>
      <c r="I8" s="4">
        <f>G8*D8</f>
        <v>0</v>
      </c>
    </row>
    <row r="9" spans="1:9" ht="120" x14ac:dyDescent="0.25">
      <c r="A9" s="3">
        <v>8</v>
      </c>
      <c r="B9" s="1" t="s">
        <v>48</v>
      </c>
      <c r="C9" s="1" t="s">
        <v>22</v>
      </c>
      <c r="D9">
        <v>820</v>
      </c>
      <c r="E9" t="s">
        <v>23</v>
      </c>
      <c r="F9" s="4"/>
      <c r="G9" s="4"/>
      <c r="H9" s="4">
        <f>F9*D9</f>
        <v>0</v>
      </c>
      <c r="I9" s="4">
        <f>G9*D9</f>
        <v>0</v>
      </c>
    </row>
    <row r="10" spans="1:9" x14ac:dyDescent="0.25">
      <c r="A10" s="3">
        <v>9</v>
      </c>
      <c r="B10" s="1" t="s">
        <v>182</v>
      </c>
      <c r="C10" s="2" t="s">
        <v>59</v>
      </c>
      <c r="D10">
        <v>1</v>
      </c>
      <c r="E10" t="s">
        <v>60</v>
      </c>
      <c r="F10" s="4"/>
      <c r="G10" s="4"/>
      <c r="H10" s="4">
        <f>F10*D10</f>
        <v>0</v>
      </c>
      <c r="I10" s="4">
        <f>G10*D10</f>
        <v>0</v>
      </c>
    </row>
    <row r="11" spans="1:9" x14ac:dyDescent="0.25">
      <c r="A11" s="3">
        <v>10</v>
      </c>
      <c r="B11" s="1" t="s">
        <v>183</v>
      </c>
      <c r="C11" s="1" t="s">
        <v>92</v>
      </c>
      <c r="D11">
        <v>221.2</v>
      </c>
      <c r="E11" t="s">
        <v>12</v>
      </c>
      <c r="F11" s="4"/>
      <c r="G11" s="4"/>
      <c r="H11" s="4">
        <f>F11*D11</f>
        <v>0</v>
      </c>
      <c r="I11" s="4">
        <f>G11*D11</f>
        <v>0</v>
      </c>
    </row>
    <row r="12" spans="1:9" x14ac:dyDescent="0.25">
      <c r="A12" s="26">
        <v>11</v>
      </c>
      <c r="B12" s="30" t="s">
        <v>184</v>
      </c>
      <c r="C12" s="30" t="s">
        <v>96</v>
      </c>
      <c r="D12" s="24">
        <v>5</v>
      </c>
      <c r="E12" s="24" t="s">
        <v>52</v>
      </c>
      <c r="F12" s="28"/>
      <c r="G12" s="28"/>
      <c r="H12" s="28">
        <f>F12*D12</f>
        <v>0</v>
      </c>
      <c r="I12" s="28">
        <f>G12*D12</f>
        <v>0</v>
      </c>
    </row>
    <row r="13" spans="1:9" x14ac:dyDescent="0.25">
      <c r="F13" s="29" t="s">
        <v>187</v>
      </c>
      <c r="G13" s="29"/>
      <c r="H13" s="11">
        <f>SUM(H2:H12)</f>
        <v>0</v>
      </c>
      <c r="I13" s="11">
        <f>SUM(I2:I12)</f>
        <v>0</v>
      </c>
    </row>
  </sheetData>
  <sortState ref="A2:I13">
    <sortCondition ref="B2:B13"/>
  </sortState>
  <mergeCells count="1">
    <mergeCell ref="F13:G13"/>
  </mergeCells>
  <pageMargins left="0.70866141732283472" right="0.70866141732283472" top="0.74803149606299213" bottom="0.74803149606299213" header="0.31496062992125984" footer="0.31496062992125984"/>
  <pageSetup paperSize="9" scale="68" orientation="portrait" r:id="rId1"/>
  <headerFooter>
    <oddHeade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opLeftCell="A10" zoomScaleNormal="100" workbookViewId="0">
      <selection activeCell="F15" sqref="F15:G15"/>
    </sheetView>
  </sheetViews>
  <sheetFormatPr defaultRowHeight="15" x14ac:dyDescent="0.25"/>
  <cols>
    <col min="1" max="1" width="6.7109375" customWidth="1"/>
    <col min="2" max="2" width="13.85546875" style="2" customWidth="1"/>
    <col min="3" max="3" width="51.42578125" style="2" customWidth="1"/>
    <col min="4" max="4" width="9" customWidth="1"/>
    <col min="5" max="5" width="7" bestFit="1" customWidth="1"/>
    <col min="6" max="7" width="9.140625" bestFit="1" customWidth="1"/>
    <col min="8" max="8" width="10.140625" bestFit="1" customWidth="1"/>
    <col min="9" max="9" width="10.85546875" bestFit="1" customWidth="1"/>
  </cols>
  <sheetData>
    <row r="1" spans="1:9" x14ac:dyDescent="0.25">
      <c r="A1" s="6" t="s">
        <v>76</v>
      </c>
      <c r="B1" s="7" t="s">
        <v>68</v>
      </c>
      <c r="C1" s="7" t="s">
        <v>69</v>
      </c>
      <c r="D1" s="8" t="s">
        <v>70</v>
      </c>
      <c r="E1" s="8" t="s">
        <v>71</v>
      </c>
      <c r="F1" s="9" t="s">
        <v>72</v>
      </c>
      <c r="G1" s="9" t="s">
        <v>73</v>
      </c>
      <c r="H1" s="9" t="s">
        <v>74</v>
      </c>
      <c r="I1" s="9" t="s">
        <v>75</v>
      </c>
    </row>
    <row r="2" spans="1:9" ht="75" x14ac:dyDescent="0.25">
      <c r="A2" s="3">
        <v>1</v>
      </c>
      <c r="B2" s="1" t="s">
        <v>55</v>
      </c>
      <c r="C2" s="1" t="s">
        <v>56</v>
      </c>
      <c r="D2">
        <v>1</v>
      </c>
      <c r="E2" t="s">
        <v>18</v>
      </c>
      <c r="F2" s="4"/>
      <c r="G2" s="4"/>
      <c r="H2" s="4">
        <f t="shared" ref="H2:H14" si="0">F2*D2</f>
        <v>0</v>
      </c>
      <c r="I2" s="4">
        <f t="shared" ref="I2:I14" si="1">G2*D2</f>
        <v>0</v>
      </c>
    </row>
    <row r="3" spans="1:9" ht="90" x14ac:dyDescent="0.25">
      <c r="A3" s="3">
        <v>2</v>
      </c>
      <c r="B3" s="1" t="s">
        <v>57</v>
      </c>
      <c r="C3" s="1" t="s">
        <v>58</v>
      </c>
      <c r="D3">
        <v>1</v>
      </c>
      <c r="E3" t="s">
        <v>52</v>
      </c>
      <c r="F3" s="4"/>
      <c r="G3" s="4"/>
      <c r="H3" s="4">
        <f t="shared" si="0"/>
        <v>0</v>
      </c>
      <c r="I3" s="4">
        <f t="shared" si="1"/>
        <v>0</v>
      </c>
    </row>
    <row r="4" spans="1:9" ht="75" x14ac:dyDescent="0.25">
      <c r="A4" s="3">
        <v>3</v>
      </c>
      <c r="B4" s="1" t="s">
        <v>94</v>
      </c>
      <c r="C4" s="1" t="s">
        <v>95</v>
      </c>
      <c r="D4">
        <v>12.54</v>
      </c>
      <c r="E4" t="s">
        <v>1</v>
      </c>
      <c r="H4" s="4">
        <f t="shared" si="0"/>
        <v>0</v>
      </c>
      <c r="I4" s="4">
        <f t="shared" si="1"/>
        <v>0</v>
      </c>
    </row>
    <row r="5" spans="1:9" ht="75" x14ac:dyDescent="0.25">
      <c r="A5" s="3">
        <v>4</v>
      </c>
      <c r="B5" s="1" t="s">
        <v>104</v>
      </c>
      <c r="C5" s="1" t="s">
        <v>105</v>
      </c>
      <c r="D5">
        <v>12.54</v>
      </c>
      <c r="E5" t="s">
        <v>1</v>
      </c>
      <c r="F5" s="4"/>
      <c r="G5" s="4"/>
      <c r="H5" s="4">
        <f t="shared" si="0"/>
        <v>0</v>
      </c>
      <c r="I5" s="4">
        <f t="shared" si="1"/>
        <v>0</v>
      </c>
    </row>
    <row r="6" spans="1:9" ht="150" x14ac:dyDescent="0.25">
      <c r="A6" s="3">
        <v>5</v>
      </c>
      <c r="B6" s="1" t="s">
        <v>63</v>
      </c>
      <c r="C6" s="1" t="s">
        <v>101</v>
      </c>
      <c r="D6">
        <v>63.5</v>
      </c>
      <c r="E6" t="s">
        <v>1</v>
      </c>
      <c r="F6" s="4"/>
      <c r="G6" s="4"/>
      <c r="H6" s="4">
        <f t="shared" si="0"/>
        <v>0</v>
      </c>
      <c r="I6" s="4">
        <f t="shared" si="1"/>
        <v>0</v>
      </c>
    </row>
    <row r="7" spans="1:9" ht="135" x14ac:dyDescent="0.25">
      <c r="A7" s="3">
        <v>6</v>
      </c>
      <c r="B7" s="1" t="s">
        <v>63</v>
      </c>
      <c r="C7" s="1" t="s">
        <v>100</v>
      </c>
      <c r="D7">
        <v>53.04</v>
      </c>
      <c r="E7" t="s">
        <v>1</v>
      </c>
      <c r="F7" s="4"/>
      <c r="G7" s="4"/>
      <c r="H7" s="4">
        <f t="shared" si="0"/>
        <v>0</v>
      </c>
      <c r="I7" s="4">
        <f t="shared" si="1"/>
        <v>0</v>
      </c>
    </row>
    <row r="8" spans="1:9" ht="135" x14ac:dyDescent="0.25">
      <c r="A8" s="3">
        <v>7</v>
      </c>
      <c r="B8" s="1" t="s">
        <v>64</v>
      </c>
      <c r="C8" s="1" t="s">
        <v>65</v>
      </c>
      <c r="D8">
        <v>63.5</v>
      </c>
      <c r="E8" t="s">
        <v>1</v>
      </c>
      <c r="F8" s="4"/>
      <c r="G8" s="4"/>
      <c r="H8" s="4">
        <f t="shared" si="0"/>
        <v>0</v>
      </c>
      <c r="I8" s="4">
        <f t="shared" si="1"/>
        <v>0</v>
      </c>
    </row>
    <row r="9" spans="1:9" ht="135" x14ac:dyDescent="0.25">
      <c r="A9" s="3">
        <v>8</v>
      </c>
      <c r="B9" s="1" t="s">
        <v>64</v>
      </c>
      <c r="C9" s="1" t="s">
        <v>65</v>
      </c>
      <c r="D9">
        <v>53.04</v>
      </c>
      <c r="E9" t="s">
        <v>1</v>
      </c>
      <c r="F9" s="4"/>
      <c r="G9" s="4"/>
      <c r="H9" s="4">
        <f t="shared" si="0"/>
        <v>0</v>
      </c>
      <c r="I9" s="4">
        <f t="shared" si="1"/>
        <v>0</v>
      </c>
    </row>
    <row r="10" spans="1:9" ht="120" x14ac:dyDescent="0.25">
      <c r="A10" s="3">
        <v>9</v>
      </c>
      <c r="B10" s="1" t="s">
        <v>66</v>
      </c>
      <c r="C10" s="1" t="s">
        <v>67</v>
      </c>
      <c r="D10">
        <v>63.5</v>
      </c>
      <c r="E10" t="s">
        <v>1</v>
      </c>
      <c r="F10" s="4"/>
      <c r="G10" s="4"/>
      <c r="H10" s="4">
        <f t="shared" si="0"/>
        <v>0</v>
      </c>
      <c r="I10" s="4">
        <f t="shared" si="1"/>
        <v>0</v>
      </c>
    </row>
    <row r="11" spans="1:9" ht="120" x14ac:dyDescent="0.25">
      <c r="A11" s="3">
        <v>10</v>
      </c>
      <c r="B11" s="1" t="s">
        <v>66</v>
      </c>
      <c r="C11" s="1" t="s">
        <v>67</v>
      </c>
      <c r="D11">
        <v>53.04</v>
      </c>
      <c r="E11" t="s">
        <v>1</v>
      </c>
      <c r="F11" s="4"/>
      <c r="G11" s="4"/>
      <c r="H11" s="4">
        <f t="shared" si="0"/>
        <v>0</v>
      </c>
      <c r="I11" s="4">
        <f t="shared" si="1"/>
        <v>0</v>
      </c>
    </row>
    <row r="12" spans="1:9" x14ac:dyDescent="0.25">
      <c r="A12" s="3">
        <v>11</v>
      </c>
      <c r="B12" s="2" t="s">
        <v>182</v>
      </c>
      <c r="C12" s="2" t="s">
        <v>99</v>
      </c>
      <c r="D12">
        <v>1</v>
      </c>
      <c r="E12" t="s">
        <v>60</v>
      </c>
      <c r="F12" s="4"/>
      <c r="G12" s="4"/>
      <c r="H12" s="4">
        <f t="shared" si="0"/>
        <v>0</v>
      </c>
      <c r="I12" s="4">
        <f t="shared" si="1"/>
        <v>0</v>
      </c>
    </row>
    <row r="13" spans="1:9" x14ac:dyDescent="0.25">
      <c r="A13" s="3">
        <v>12</v>
      </c>
      <c r="B13" s="2" t="s">
        <v>183</v>
      </c>
      <c r="C13" s="2" t="s">
        <v>102</v>
      </c>
      <c r="D13">
        <v>1</v>
      </c>
      <c r="E13" t="s">
        <v>60</v>
      </c>
      <c r="F13" s="4"/>
      <c r="G13" s="4"/>
      <c r="H13" s="4">
        <f t="shared" si="0"/>
        <v>0</v>
      </c>
      <c r="I13" s="4">
        <f t="shared" si="1"/>
        <v>0</v>
      </c>
    </row>
    <row r="14" spans="1:9" x14ac:dyDescent="0.25">
      <c r="A14" s="26">
        <v>13</v>
      </c>
      <c r="B14" s="27" t="s">
        <v>184</v>
      </c>
      <c r="C14" s="27" t="s">
        <v>103</v>
      </c>
      <c r="D14" s="24">
        <v>1</v>
      </c>
      <c r="E14" s="24" t="s">
        <v>60</v>
      </c>
      <c r="F14" s="28"/>
      <c r="G14" s="28"/>
      <c r="H14" s="28">
        <f t="shared" si="0"/>
        <v>0</v>
      </c>
      <c r="I14" s="28">
        <f t="shared" si="1"/>
        <v>0</v>
      </c>
    </row>
    <row r="15" spans="1:9" x14ac:dyDescent="0.25">
      <c r="F15" s="29" t="s">
        <v>187</v>
      </c>
      <c r="G15" s="29"/>
      <c r="H15" s="11">
        <f>SUM(H2:H14)</f>
        <v>0</v>
      </c>
      <c r="I15" s="11">
        <f>SUM(I2:I14)</f>
        <v>0</v>
      </c>
    </row>
  </sheetData>
  <sortState ref="B2:I15">
    <sortCondition ref="B2:B15"/>
  </sortState>
  <mergeCells count="1">
    <mergeCell ref="F15:G15"/>
  </mergeCells>
  <pageMargins left="0.70866141732283472" right="0.70866141732283472" top="0.74803149606299213" bottom="0.74803149606299213" header="0.31496062992125984" footer="0.31496062992125984"/>
  <pageSetup paperSize="9" scale="68" orientation="portrait" r:id="rId1"/>
  <headerFooter>
    <oddHeade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topLeftCell="A13" zoomScaleNormal="100" workbookViewId="0">
      <selection activeCell="F16" sqref="F16:G16"/>
    </sheetView>
  </sheetViews>
  <sheetFormatPr defaultRowHeight="15" x14ac:dyDescent="0.25"/>
  <cols>
    <col min="1" max="1" width="6.7109375" customWidth="1"/>
    <col min="2" max="2" width="12.7109375" style="2" customWidth="1"/>
    <col min="3" max="3" width="51.42578125" style="2" customWidth="1"/>
    <col min="4" max="4" width="7.5703125" customWidth="1"/>
    <col min="5" max="5" width="7" bestFit="1" customWidth="1"/>
    <col min="6" max="6" width="8.5703125" bestFit="1" customWidth="1"/>
    <col min="7" max="7" width="7.42578125" bestFit="1" customWidth="1"/>
    <col min="8" max="9" width="10.85546875" bestFit="1" customWidth="1"/>
  </cols>
  <sheetData>
    <row r="1" spans="1:9" x14ac:dyDescent="0.25">
      <c r="A1" s="6" t="s">
        <v>76</v>
      </c>
      <c r="B1" s="7" t="s">
        <v>68</v>
      </c>
      <c r="C1" s="7" t="s">
        <v>69</v>
      </c>
      <c r="D1" s="8" t="s">
        <v>70</v>
      </c>
      <c r="E1" s="8" t="s">
        <v>71</v>
      </c>
      <c r="F1" s="9" t="s">
        <v>72</v>
      </c>
      <c r="G1" s="9" t="s">
        <v>73</v>
      </c>
      <c r="H1" s="9" t="s">
        <v>74</v>
      </c>
      <c r="I1" s="9" t="s">
        <v>75</v>
      </c>
    </row>
    <row r="2" spans="1:9" ht="75" x14ac:dyDescent="0.25">
      <c r="A2" s="3">
        <v>1</v>
      </c>
      <c r="B2" s="1" t="s">
        <v>55</v>
      </c>
      <c r="C2" s="1" t="s">
        <v>56</v>
      </c>
      <c r="D2">
        <v>60</v>
      </c>
      <c r="E2" t="s">
        <v>18</v>
      </c>
      <c r="F2" s="4"/>
      <c r="G2" s="4"/>
      <c r="H2" s="4">
        <f t="shared" ref="H2:H15" si="0">F2*D2</f>
        <v>0</v>
      </c>
      <c r="I2" s="4">
        <f t="shared" ref="I2:I15" si="1">G2*D2</f>
        <v>0</v>
      </c>
    </row>
    <row r="3" spans="1:9" ht="150" x14ac:dyDescent="0.25">
      <c r="A3" s="3">
        <v>2</v>
      </c>
      <c r="B3" s="1" t="s">
        <v>32</v>
      </c>
      <c r="C3" s="1" t="s">
        <v>27</v>
      </c>
      <c r="D3">
        <v>581</v>
      </c>
      <c r="E3" t="s">
        <v>1</v>
      </c>
      <c r="F3" s="4"/>
      <c r="G3" s="4"/>
      <c r="H3" s="4">
        <f t="shared" si="0"/>
        <v>0</v>
      </c>
      <c r="I3" s="4">
        <f t="shared" si="1"/>
        <v>0</v>
      </c>
    </row>
    <row r="4" spans="1:9" ht="90" x14ac:dyDescent="0.25">
      <c r="A4" s="3">
        <v>3</v>
      </c>
      <c r="B4" s="1" t="s">
        <v>57</v>
      </c>
      <c r="C4" s="1" t="s">
        <v>58</v>
      </c>
      <c r="D4">
        <v>12</v>
      </c>
      <c r="E4" t="s">
        <v>52</v>
      </c>
      <c r="F4" s="4"/>
      <c r="G4" s="4"/>
      <c r="H4" s="4">
        <f t="shared" si="0"/>
        <v>0</v>
      </c>
      <c r="I4" s="4">
        <f t="shared" si="1"/>
        <v>0</v>
      </c>
    </row>
    <row r="5" spans="1:9" ht="75" x14ac:dyDescent="0.25">
      <c r="A5" s="3">
        <v>4</v>
      </c>
      <c r="B5" s="1" t="s">
        <v>108</v>
      </c>
      <c r="C5" s="1" t="s">
        <v>109</v>
      </c>
      <c r="D5">
        <v>1162</v>
      </c>
      <c r="E5" t="s">
        <v>1</v>
      </c>
      <c r="F5" s="4"/>
      <c r="G5" s="4"/>
      <c r="H5" s="4">
        <f t="shared" si="0"/>
        <v>0</v>
      </c>
      <c r="I5" s="4">
        <f t="shared" si="1"/>
        <v>0</v>
      </c>
    </row>
    <row r="6" spans="1:9" ht="90" x14ac:dyDescent="0.25">
      <c r="A6" s="3">
        <v>5</v>
      </c>
      <c r="B6" s="1" t="s">
        <v>110</v>
      </c>
      <c r="C6" s="1" t="s">
        <v>111</v>
      </c>
      <c r="D6">
        <v>1162</v>
      </c>
      <c r="E6" t="s">
        <v>1</v>
      </c>
      <c r="F6" s="4"/>
      <c r="G6" s="4"/>
      <c r="H6" s="4">
        <f t="shared" si="0"/>
        <v>0</v>
      </c>
      <c r="I6" s="4">
        <f t="shared" si="1"/>
        <v>0</v>
      </c>
    </row>
    <row r="7" spans="1:9" ht="60" x14ac:dyDescent="0.25">
      <c r="A7" s="3">
        <v>6</v>
      </c>
      <c r="B7" s="1" t="s">
        <v>106</v>
      </c>
      <c r="C7" s="1" t="s">
        <v>107</v>
      </c>
      <c r="D7">
        <v>1162</v>
      </c>
      <c r="E7" t="s">
        <v>1</v>
      </c>
      <c r="F7" s="4"/>
      <c r="G7" s="4"/>
      <c r="H7" s="4">
        <f t="shared" si="0"/>
        <v>0</v>
      </c>
      <c r="I7" s="4">
        <f t="shared" si="1"/>
        <v>0</v>
      </c>
    </row>
    <row r="8" spans="1:9" ht="135" x14ac:dyDescent="0.25">
      <c r="A8" s="3">
        <v>7</v>
      </c>
      <c r="B8" s="1" t="s">
        <v>112</v>
      </c>
      <c r="C8" s="1" t="s">
        <v>113</v>
      </c>
      <c r="D8">
        <v>112.5</v>
      </c>
      <c r="E8" t="s">
        <v>12</v>
      </c>
      <c r="F8" s="4"/>
      <c r="G8" s="4"/>
      <c r="H8" s="4">
        <f t="shared" si="0"/>
        <v>0</v>
      </c>
      <c r="I8" s="4">
        <f t="shared" si="1"/>
        <v>0</v>
      </c>
    </row>
    <row r="9" spans="1:9" ht="120" x14ac:dyDescent="0.25">
      <c r="A9" s="3">
        <v>8</v>
      </c>
      <c r="B9" s="1" t="s">
        <v>114</v>
      </c>
      <c r="C9" s="1" t="s">
        <v>115</v>
      </c>
      <c r="D9">
        <v>1162</v>
      </c>
      <c r="E9" t="s">
        <v>1</v>
      </c>
      <c r="F9" s="4"/>
      <c r="G9" s="4"/>
      <c r="H9" s="4">
        <f t="shared" si="0"/>
        <v>0</v>
      </c>
      <c r="I9" s="4">
        <f t="shared" si="1"/>
        <v>0</v>
      </c>
    </row>
    <row r="10" spans="1:9" ht="75" x14ac:dyDescent="0.25">
      <c r="A10" s="3">
        <v>9</v>
      </c>
      <c r="B10" s="1" t="s">
        <v>39</v>
      </c>
      <c r="C10" s="1" t="s">
        <v>10</v>
      </c>
      <c r="D10">
        <v>124</v>
      </c>
      <c r="E10" t="s">
        <v>12</v>
      </c>
      <c r="F10" s="4"/>
      <c r="G10" s="4"/>
      <c r="H10" s="4">
        <f t="shared" si="0"/>
        <v>0</v>
      </c>
      <c r="I10" s="4">
        <f t="shared" si="1"/>
        <v>0</v>
      </c>
    </row>
    <row r="11" spans="1:9" ht="60" x14ac:dyDescent="0.25">
      <c r="A11" s="3">
        <v>10</v>
      </c>
      <c r="B11" s="1" t="s">
        <v>40</v>
      </c>
      <c r="C11" s="1" t="s">
        <v>11</v>
      </c>
      <c r="D11">
        <v>50</v>
      </c>
      <c r="E11" t="s">
        <v>12</v>
      </c>
      <c r="F11" s="4"/>
      <c r="G11" s="4"/>
      <c r="H11" s="4">
        <f t="shared" si="0"/>
        <v>0</v>
      </c>
      <c r="I11" s="4">
        <f t="shared" si="1"/>
        <v>0</v>
      </c>
    </row>
    <row r="12" spans="1:9" ht="180" x14ac:dyDescent="0.25">
      <c r="A12" s="3">
        <v>11</v>
      </c>
      <c r="B12" s="1" t="s">
        <v>118</v>
      </c>
      <c r="C12" s="1" t="s">
        <v>119</v>
      </c>
      <c r="D12">
        <v>22</v>
      </c>
      <c r="E12" t="s">
        <v>12</v>
      </c>
      <c r="F12" s="4"/>
      <c r="G12" s="4"/>
      <c r="H12" s="4">
        <f t="shared" si="0"/>
        <v>0</v>
      </c>
      <c r="I12" s="4">
        <f t="shared" si="1"/>
        <v>0</v>
      </c>
    </row>
    <row r="13" spans="1:9" ht="120" x14ac:dyDescent="0.25">
      <c r="A13" s="3">
        <v>12</v>
      </c>
      <c r="B13" s="1" t="s">
        <v>16</v>
      </c>
      <c r="C13" s="1" t="s">
        <v>13</v>
      </c>
      <c r="D13">
        <v>124</v>
      </c>
      <c r="E13" t="s">
        <v>12</v>
      </c>
      <c r="F13" s="4"/>
      <c r="G13" s="4"/>
      <c r="H13" s="4">
        <f t="shared" si="0"/>
        <v>0</v>
      </c>
      <c r="I13" s="4">
        <f t="shared" si="1"/>
        <v>0</v>
      </c>
    </row>
    <row r="14" spans="1:9" ht="120" x14ac:dyDescent="0.25">
      <c r="A14" s="3">
        <v>13</v>
      </c>
      <c r="B14" s="1" t="s">
        <v>15</v>
      </c>
      <c r="C14" s="1" t="s">
        <v>14</v>
      </c>
      <c r="D14">
        <v>50</v>
      </c>
      <c r="E14" t="s">
        <v>12</v>
      </c>
      <c r="F14" s="4"/>
      <c r="G14" s="4"/>
      <c r="H14" s="4">
        <f t="shared" si="0"/>
        <v>0</v>
      </c>
      <c r="I14" s="4">
        <f t="shared" si="1"/>
        <v>0</v>
      </c>
    </row>
    <row r="15" spans="1:9" ht="195" x14ac:dyDescent="0.25">
      <c r="A15" s="26">
        <v>14</v>
      </c>
      <c r="B15" s="30" t="s">
        <v>116</v>
      </c>
      <c r="C15" s="30" t="s">
        <v>117</v>
      </c>
      <c r="D15" s="24">
        <v>74.400000000000006</v>
      </c>
      <c r="E15" s="24" t="s">
        <v>1</v>
      </c>
      <c r="F15" s="28"/>
      <c r="G15" s="28"/>
      <c r="H15" s="28">
        <f t="shared" si="0"/>
        <v>0</v>
      </c>
      <c r="I15" s="28">
        <f t="shared" si="1"/>
        <v>0</v>
      </c>
    </row>
    <row r="16" spans="1:9" x14ac:dyDescent="0.25">
      <c r="F16" s="29" t="s">
        <v>187</v>
      </c>
      <c r="G16" s="29"/>
      <c r="H16" s="11">
        <f>SUM(H2:H15)</f>
        <v>0</v>
      </c>
      <c r="I16" s="11">
        <f>SUM(I2:I15)</f>
        <v>0</v>
      </c>
    </row>
    <row r="17" spans="8:9" x14ac:dyDescent="0.25">
      <c r="H17" s="4"/>
      <c r="I17" s="4"/>
    </row>
    <row r="18" spans="8:9" x14ac:dyDescent="0.25">
      <c r="H18" s="4"/>
      <c r="I18" s="4"/>
    </row>
    <row r="19" spans="8:9" x14ac:dyDescent="0.25">
      <c r="H19" s="4"/>
      <c r="I19" s="4"/>
    </row>
    <row r="20" spans="8:9" x14ac:dyDescent="0.25">
      <c r="H20" s="4"/>
      <c r="I20" s="4"/>
    </row>
    <row r="21" spans="8:9" x14ac:dyDescent="0.25">
      <c r="H21" s="4"/>
      <c r="I21" s="4"/>
    </row>
    <row r="22" spans="8:9" x14ac:dyDescent="0.25">
      <c r="H22" s="4"/>
      <c r="I22" s="4"/>
    </row>
    <row r="23" spans="8:9" x14ac:dyDescent="0.25">
      <c r="H23" s="4"/>
      <c r="I23" s="4"/>
    </row>
    <row r="24" spans="8:9" x14ac:dyDescent="0.25">
      <c r="H24" s="4"/>
      <c r="I24" s="4"/>
    </row>
    <row r="25" spans="8:9" x14ac:dyDescent="0.25">
      <c r="H25" s="4"/>
      <c r="I25" s="4"/>
    </row>
    <row r="26" spans="8:9" x14ac:dyDescent="0.25">
      <c r="H26" s="4"/>
      <c r="I26" s="4"/>
    </row>
    <row r="27" spans="8:9" x14ac:dyDescent="0.25">
      <c r="H27" s="4"/>
      <c r="I27" s="4"/>
    </row>
    <row r="28" spans="8:9" x14ac:dyDescent="0.25">
      <c r="H28" s="4"/>
      <c r="I28" s="4"/>
    </row>
    <row r="29" spans="8:9" x14ac:dyDescent="0.25">
      <c r="H29" s="4"/>
      <c r="I29" s="4"/>
    </row>
    <row r="30" spans="8:9" x14ac:dyDescent="0.25">
      <c r="H30" s="4"/>
      <c r="I30" s="4"/>
    </row>
  </sheetData>
  <sortState ref="B2:I30">
    <sortCondition ref="B2:B30"/>
  </sortState>
  <mergeCells count="1">
    <mergeCell ref="F16:G16"/>
  </mergeCells>
  <pageMargins left="0.70866141732283472" right="0.70866141732283472" top="0.74803149606299213" bottom="0.74803149606299213" header="0.31496062992125984" footer="0.31496062992125984"/>
  <pageSetup paperSize="9" scale="70" orientation="portrait" r:id="rId1"/>
  <headerFooter>
    <oddHeader>&amp;A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topLeftCell="A4" zoomScaleNormal="100" workbookViewId="0">
      <selection activeCell="F12" sqref="F12:G12"/>
    </sheetView>
  </sheetViews>
  <sheetFormatPr defaultRowHeight="15" x14ac:dyDescent="0.25"/>
  <cols>
    <col min="1" max="1" width="6.7109375" customWidth="1"/>
    <col min="2" max="2" width="12.7109375" style="2" customWidth="1"/>
    <col min="3" max="3" width="52.28515625" customWidth="1"/>
    <col min="4" max="4" width="7.85546875" customWidth="1"/>
    <col min="5" max="5" width="7" bestFit="1" customWidth="1"/>
    <col min="6" max="7" width="9.140625" style="4" bestFit="1" customWidth="1"/>
    <col min="8" max="9" width="12" style="4" bestFit="1" customWidth="1"/>
  </cols>
  <sheetData>
    <row r="1" spans="1:9" x14ac:dyDescent="0.25">
      <c r="A1" s="6" t="s">
        <v>76</v>
      </c>
      <c r="B1" s="7" t="s">
        <v>68</v>
      </c>
      <c r="C1" s="7" t="s">
        <v>69</v>
      </c>
      <c r="D1" s="8" t="s">
        <v>70</v>
      </c>
      <c r="E1" s="8" t="s">
        <v>71</v>
      </c>
      <c r="F1" s="9" t="s">
        <v>72</v>
      </c>
      <c r="G1" s="9" t="s">
        <v>73</v>
      </c>
      <c r="H1" s="9" t="s">
        <v>74</v>
      </c>
      <c r="I1" s="9" t="s">
        <v>75</v>
      </c>
    </row>
    <row r="2" spans="1:9" ht="75" x14ac:dyDescent="0.25">
      <c r="A2" s="3">
        <v>1</v>
      </c>
      <c r="B2" s="1" t="s">
        <v>55</v>
      </c>
      <c r="C2" s="1" t="s">
        <v>56</v>
      </c>
      <c r="D2">
        <v>30</v>
      </c>
      <c r="E2" t="s">
        <v>18</v>
      </c>
      <c r="H2" s="4">
        <f t="shared" ref="H2:H11" si="0">F2*D2</f>
        <v>0</v>
      </c>
      <c r="I2" s="4">
        <f t="shared" ref="I2:I11" si="1">G2*D2</f>
        <v>0</v>
      </c>
    </row>
    <row r="3" spans="1:9" ht="75" x14ac:dyDescent="0.25">
      <c r="A3" s="3">
        <v>2</v>
      </c>
      <c r="B3" s="1" t="s">
        <v>130</v>
      </c>
      <c r="C3" s="10" t="s">
        <v>131</v>
      </c>
      <c r="D3">
        <v>239.32</v>
      </c>
      <c r="E3" t="s">
        <v>1</v>
      </c>
      <c r="H3" s="4">
        <f t="shared" si="0"/>
        <v>0</v>
      </c>
      <c r="I3" s="4">
        <f t="shared" si="1"/>
        <v>0</v>
      </c>
    </row>
    <row r="4" spans="1:9" ht="120" x14ac:dyDescent="0.25">
      <c r="A4" s="3">
        <v>3</v>
      </c>
      <c r="B4" s="1" t="s">
        <v>124</v>
      </c>
      <c r="C4" s="10" t="s">
        <v>125</v>
      </c>
      <c r="D4">
        <v>169</v>
      </c>
      <c r="E4" t="s">
        <v>18</v>
      </c>
      <c r="H4" s="4">
        <f t="shared" si="0"/>
        <v>0</v>
      </c>
      <c r="I4" s="4">
        <f t="shared" si="1"/>
        <v>0</v>
      </c>
    </row>
    <row r="5" spans="1:9" ht="90" x14ac:dyDescent="0.25">
      <c r="A5" s="3">
        <v>4</v>
      </c>
      <c r="B5" s="1" t="s">
        <v>57</v>
      </c>
      <c r="C5" s="1" t="s">
        <v>58</v>
      </c>
      <c r="D5">
        <v>6</v>
      </c>
      <c r="E5" t="s">
        <v>52</v>
      </c>
      <c r="H5" s="4">
        <f t="shared" si="0"/>
        <v>0</v>
      </c>
      <c r="I5" s="4">
        <f t="shared" si="1"/>
        <v>0</v>
      </c>
    </row>
    <row r="6" spans="1:9" ht="120" x14ac:dyDescent="0.25">
      <c r="A6" s="3">
        <v>5</v>
      </c>
      <c r="B6" s="1" t="s">
        <v>128</v>
      </c>
      <c r="C6" s="10" t="s">
        <v>129</v>
      </c>
      <c r="D6">
        <v>81.39</v>
      </c>
      <c r="E6" t="s">
        <v>18</v>
      </c>
      <c r="H6" s="4">
        <f t="shared" si="0"/>
        <v>0</v>
      </c>
      <c r="I6" s="4">
        <f t="shared" si="1"/>
        <v>0</v>
      </c>
    </row>
    <row r="7" spans="1:9" ht="105" x14ac:dyDescent="0.25">
      <c r="A7" s="3">
        <v>6</v>
      </c>
      <c r="B7" s="1" t="s">
        <v>126</v>
      </c>
      <c r="C7" s="10" t="s">
        <v>127</v>
      </c>
      <c r="D7">
        <v>8.4</v>
      </c>
      <c r="E7" t="s">
        <v>18</v>
      </c>
      <c r="H7" s="4">
        <f t="shared" si="0"/>
        <v>0</v>
      </c>
      <c r="I7" s="4">
        <f t="shared" si="1"/>
        <v>0</v>
      </c>
    </row>
    <row r="8" spans="1:9" ht="105" x14ac:dyDescent="0.25">
      <c r="A8" s="3">
        <v>7</v>
      </c>
      <c r="B8" s="1" t="s">
        <v>123</v>
      </c>
      <c r="C8" s="10" t="s">
        <v>186</v>
      </c>
      <c r="D8">
        <v>50</v>
      </c>
      <c r="E8" t="s">
        <v>18</v>
      </c>
      <c r="H8" s="4">
        <f t="shared" si="0"/>
        <v>0</v>
      </c>
      <c r="I8" s="4">
        <f t="shared" si="1"/>
        <v>0</v>
      </c>
    </row>
    <row r="9" spans="1:9" x14ac:dyDescent="0.25">
      <c r="A9" s="3">
        <v>8</v>
      </c>
      <c r="B9" s="2" t="s">
        <v>182</v>
      </c>
      <c r="C9" t="s">
        <v>122</v>
      </c>
      <c r="D9">
        <v>197</v>
      </c>
      <c r="E9" t="s">
        <v>18</v>
      </c>
      <c r="H9" s="4">
        <f t="shared" si="0"/>
        <v>0</v>
      </c>
      <c r="I9" s="4">
        <f t="shared" si="1"/>
        <v>0</v>
      </c>
    </row>
    <row r="10" spans="1:9" x14ac:dyDescent="0.25">
      <c r="A10" s="3">
        <v>9</v>
      </c>
      <c r="B10" s="2" t="s">
        <v>183</v>
      </c>
      <c r="C10" s="10" t="s">
        <v>132</v>
      </c>
      <c r="D10">
        <v>1</v>
      </c>
      <c r="E10" t="s">
        <v>60</v>
      </c>
      <c r="H10" s="4">
        <f t="shared" si="0"/>
        <v>0</v>
      </c>
      <c r="I10" s="4">
        <f t="shared" si="1"/>
        <v>0</v>
      </c>
    </row>
    <row r="11" spans="1:9" x14ac:dyDescent="0.25">
      <c r="A11" s="26">
        <v>10</v>
      </c>
      <c r="B11" s="27" t="s">
        <v>184</v>
      </c>
      <c r="C11" s="31" t="s">
        <v>140</v>
      </c>
      <c r="D11" s="24">
        <v>4.0289999999999999</v>
      </c>
      <c r="E11" s="24" t="s">
        <v>30</v>
      </c>
      <c r="F11" s="28"/>
      <c r="G11" s="28"/>
      <c r="H11" s="28">
        <f t="shared" si="0"/>
        <v>0</v>
      </c>
      <c r="I11" s="28">
        <f t="shared" si="1"/>
        <v>0</v>
      </c>
    </row>
    <row r="12" spans="1:9" x14ac:dyDescent="0.25">
      <c r="F12" s="29" t="s">
        <v>187</v>
      </c>
      <c r="G12" s="29"/>
      <c r="H12" s="11">
        <f>SUM(H2:H11)</f>
        <v>0</v>
      </c>
      <c r="I12" s="11">
        <f>SUM(I2:I11)</f>
        <v>0</v>
      </c>
    </row>
  </sheetData>
  <sortState ref="B2:I36">
    <sortCondition ref="B2:B36"/>
  </sortState>
  <mergeCells count="1">
    <mergeCell ref="F12:G12"/>
  </mergeCells>
  <pageMargins left="0.70866141732283472" right="0.70866141732283472" top="0.74803149606299213" bottom="0.74803149606299213" header="0.31496062992125984" footer="0.31496062992125984"/>
  <pageSetup paperSize="9" scale="67" orientation="portrait" r:id="rId1"/>
  <headerFooter>
    <oddHeader>&amp;A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abSelected="1" zoomScaleNormal="100" workbookViewId="0">
      <selection activeCell="G23" sqref="G23"/>
    </sheetView>
  </sheetViews>
  <sheetFormatPr defaultRowHeight="15" x14ac:dyDescent="0.25"/>
  <cols>
    <col min="1" max="1" width="6.7109375" style="3" customWidth="1"/>
    <col min="2" max="2" width="12.7109375" customWidth="1"/>
    <col min="3" max="3" width="52.28515625" customWidth="1"/>
    <col min="4" max="4" width="6.85546875" customWidth="1"/>
    <col min="5" max="5" width="7" bestFit="1" customWidth="1"/>
    <col min="6" max="6" width="9.140625" bestFit="1" customWidth="1"/>
    <col min="7" max="9" width="12" bestFit="1" customWidth="1"/>
  </cols>
  <sheetData>
    <row r="1" spans="1:9" x14ac:dyDescent="0.25">
      <c r="A1" s="6" t="s">
        <v>76</v>
      </c>
      <c r="B1" s="7" t="s">
        <v>68</v>
      </c>
      <c r="C1" s="7" t="s">
        <v>69</v>
      </c>
      <c r="D1" s="8" t="s">
        <v>70</v>
      </c>
      <c r="E1" s="8" t="s">
        <v>71</v>
      </c>
      <c r="F1" s="9" t="s">
        <v>72</v>
      </c>
      <c r="G1" s="9" t="s">
        <v>73</v>
      </c>
      <c r="H1" s="9" t="s">
        <v>74</v>
      </c>
      <c r="I1" s="9" t="s">
        <v>75</v>
      </c>
    </row>
    <row r="2" spans="1:9" ht="30" x14ac:dyDescent="0.25">
      <c r="A2" s="32">
        <v>1</v>
      </c>
      <c r="B2" s="33" t="s">
        <v>182</v>
      </c>
      <c r="C2" s="33" t="s">
        <v>143</v>
      </c>
      <c r="D2" s="34">
        <v>1</v>
      </c>
      <c r="E2" s="34" t="s">
        <v>60</v>
      </c>
      <c r="F2" s="35"/>
      <c r="G2" s="35"/>
      <c r="H2" s="35">
        <f t="shared" ref="H2" si="0">F2*D2</f>
        <v>0</v>
      </c>
      <c r="I2" s="35">
        <f t="shared" ref="I2" si="1">G2*D2</f>
        <v>0</v>
      </c>
    </row>
    <row r="3" spans="1:9" x14ac:dyDescent="0.25">
      <c r="B3" s="2"/>
      <c r="F3" s="29" t="s">
        <v>187</v>
      </c>
      <c r="G3" s="29"/>
      <c r="H3" s="11">
        <f>SUM(H2:H2)</f>
        <v>0</v>
      </c>
      <c r="I3" s="11">
        <f>SUM(I2:I2)</f>
        <v>0</v>
      </c>
    </row>
  </sheetData>
  <mergeCells count="1">
    <mergeCell ref="F3:G3"/>
  </mergeCells>
  <pageMargins left="0.70866141732283472" right="0.70866141732283472" top="0.74803149606299213" bottom="0.74803149606299213" header="0.31496062992125984" footer="0.31496062992125984"/>
  <pageSetup paperSize="9" scale="66" orientation="portrait"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9</vt:i4>
      </vt:variant>
    </vt:vector>
  </HeadingPairs>
  <TitlesOfParts>
    <vt:vector size="9" baseType="lpstr">
      <vt:lpstr>Főösszesítő</vt:lpstr>
      <vt:lpstr>Összesítő</vt:lpstr>
      <vt:lpstr>"E" jelű épület</vt:lpstr>
      <vt:lpstr>Várkápolna vízelvezetés</vt:lpstr>
      <vt:lpstr>Udvari járófelületek</vt:lpstr>
      <vt:lpstr>Lépcsők</vt:lpstr>
      <vt:lpstr>Palotaszárny héjazat csere</vt:lpstr>
      <vt:lpstr>Keleti Bástya</vt:lpstr>
      <vt:lpstr>Udvari világítás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Előkészítő 2</dc:creator>
  <cp:lastModifiedBy>Előkészítő 2</cp:lastModifiedBy>
  <cp:lastPrinted>2017-08-25T07:16:07Z</cp:lastPrinted>
  <dcterms:created xsi:type="dcterms:W3CDTF">2017-07-26T10:33:59Z</dcterms:created>
  <dcterms:modified xsi:type="dcterms:W3CDTF">2017-09-06T06:44:00Z</dcterms:modified>
</cp:coreProperties>
</file>